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24226"/>
  <mc:AlternateContent xmlns:mc="http://schemas.openxmlformats.org/markup-compatibility/2006">
    <mc:Choice Requires="x15">
      <x15ac:absPath xmlns:x15ac="http://schemas.microsoft.com/office/spreadsheetml/2010/11/ac" url="D:\Users\hvalenciag\Downloads\"/>
    </mc:Choice>
  </mc:AlternateContent>
  <xr:revisionPtr revIDLastSave="0" documentId="8_{05A37F79-8522-48F7-A577-11294FC8D432}" xr6:coauthVersionLast="44" xr6:coauthVersionMax="44" xr10:uidLastSave="{00000000-0000-0000-0000-000000000000}"/>
  <bookViews>
    <workbookView xWindow="-120" yWindow="-120" windowWidth="20730" windowHeight="11160" activeTab="1" xr2:uid="{00000000-000D-0000-FFFF-FFFF00000000}"/>
  </bookViews>
  <sheets>
    <sheet name="MRC V13" sheetId="23" r:id="rId1"/>
    <sheet name="MRC V14" sheetId="14" r:id="rId2"/>
    <sheet name="Hoja1" sheetId="25" r:id="rId3"/>
  </sheets>
  <externalReferences>
    <externalReference r:id="rId4"/>
    <externalReference r:id="rId5"/>
  </externalReferences>
  <definedNames>
    <definedName name="_xlnm._FilterDatabase" localSheetId="1" hidden="1">'MRC V14'!$A$8:$AK$61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A108" i="14" l="1"/>
  <c r="Y108" i="14"/>
  <c r="AC108" i="14" s="1"/>
  <c r="AB108" i="14" s="1"/>
  <c r="T108" i="14"/>
  <c r="P108" i="14"/>
  <c r="O108" i="14"/>
  <c r="Q108" i="14" s="1"/>
  <c r="R108" i="14" s="1"/>
  <c r="K108" i="14"/>
  <c r="I108" i="14"/>
  <c r="AA107" i="14"/>
  <c r="Y107" i="14"/>
  <c r="AC107" i="14" s="1"/>
  <c r="AB107" i="14" s="1"/>
  <c r="T107" i="14"/>
  <c r="P107" i="14"/>
  <c r="O107" i="14"/>
  <c r="Q107" i="14" s="1"/>
  <c r="R107" i="14" s="1"/>
  <c r="K107" i="14"/>
  <c r="I107" i="14"/>
  <c r="P106" i="14"/>
  <c r="O106" i="14"/>
  <c r="AA105" i="14"/>
  <c r="AC105" i="14" s="1"/>
  <c r="P105" i="14"/>
  <c r="O105" i="14"/>
  <c r="Q104" i="14" s="1"/>
  <c r="R104" i="14" s="1"/>
  <c r="K105" i="14"/>
  <c r="M105" i="14" s="1"/>
  <c r="AA104" i="14"/>
  <c r="Y104" i="14"/>
  <c r="T104" i="14"/>
  <c r="P104" i="14"/>
  <c r="O104" i="14"/>
  <c r="K104" i="14"/>
  <c r="I104" i="14"/>
  <c r="AA103" i="14"/>
  <c r="AC103" i="14" s="1"/>
  <c r="P103" i="14"/>
  <c r="O103" i="14"/>
  <c r="K103" i="14"/>
  <c r="M103" i="14" s="1"/>
  <c r="AA102" i="14"/>
  <c r="AC102" i="14" s="1"/>
  <c r="P102" i="14"/>
  <c r="O102" i="14"/>
  <c r="K102" i="14"/>
  <c r="M102" i="14" s="1"/>
  <c r="AA101" i="14"/>
  <c r="AC101" i="14" s="1"/>
  <c r="P101" i="14"/>
  <c r="O101" i="14"/>
  <c r="K101" i="14"/>
  <c r="M101" i="14" s="1"/>
  <c r="AA100" i="14"/>
  <c r="Y100" i="14"/>
  <c r="AC100" i="14" s="1"/>
  <c r="AB100" i="14" s="1"/>
  <c r="T100" i="14"/>
  <c r="P100" i="14"/>
  <c r="O100" i="14"/>
  <c r="K100" i="14"/>
  <c r="I100" i="14"/>
  <c r="M100" i="14" s="1"/>
  <c r="L100" i="14" s="1"/>
  <c r="AA99" i="14"/>
  <c r="AC99" i="14" s="1"/>
  <c r="P99" i="14"/>
  <c r="O99" i="14"/>
  <c r="K99" i="14"/>
  <c r="M99" i="14" s="1"/>
  <c r="AC98" i="14"/>
  <c r="AA98" i="14"/>
  <c r="P98" i="14"/>
  <c r="O98" i="14"/>
  <c r="M98" i="14"/>
  <c r="K98" i="14"/>
  <c r="AA97" i="14"/>
  <c r="Y97" i="14"/>
  <c r="AC97" i="14" s="1"/>
  <c r="AB97" i="14" s="1"/>
  <c r="T97" i="14"/>
  <c r="P97" i="14"/>
  <c r="O97" i="14"/>
  <c r="K97" i="14"/>
  <c r="M97" i="14" s="1"/>
  <c r="L97" i="14" s="1"/>
  <c r="I97" i="14"/>
  <c r="AA96" i="14"/>
  <c r="AC96" i="14" s="1"/>
  <c r="P96" i="14"/>
  <c r="O96" i="14"/>
  <c r="K96" i="14"/>
  <c r="M96" i="14" s="1"/>
  <c r="AA95" i="14"/>
  <c r="AC95" i="14" s="1"/>
  <c r="P95" i="14"/>
  <c r="O95" i="14"/>
  <c r="K95" i="14"/>
  <c r="M95" i="14" s="1"/>
  <c r="AA94" i="14"/>
  <c r="Y94" i="14"/>
  <c r="T94" i="14"/>
  <c r="P94" i="14"/>
  <c r="O94" i="14"/>
  <c r="K94" i="14"/>
  <c r="I94" i="14"/>
  <c r="AA93" i="14"/>
  <c r="AC93" i="14" s="1"/>
  <c r="P93" i="14"/>
  <c r="O93" i="14"/>
  <c r="K93" i="14"/>
  <c r="M93" i="14" s="1"/>
  <c r="AA92" i="14"/>
  <c r="AC92" i="14" s="1"/>
  <c r="P92" i="14"/>
  <c r="O92" i="14"/>
  <c r="K92" i="14"/>
  <c r="M92" i="14" s="1"/>
  <c r="AA91" i="14"/>
  <c r="Y91" i="14"/>
  <c r="T91" i="14"/>
  <c r="P91" i="14"/>
  <c r="O91" i="14"/>
  <c r="K91" i="14"/>
  <c r="I91" i="14"/>
  <c r="AA90" i="14"/>
  <c r="AC90" i="14" s="1"/>
  <c r="P90" i="14"/>
  <c r="O90" i="14"/>
  <c r="K90" i="14"/>
  <c r="M90" i="14" s="1"/>
  <c r="AA89" i="14"/>
  <c r="AC89" i="14" s="1"/>
  <c r="P89" i="14"/>
  <c r="O89" i="14"/>
  <c r="K89" i="14"/>
  <c r="M89" i="14" s="1"/>
  <c r="AA88" i="14"/>
  <c r="AC88" i="14" s="1"/>
  <c r="P88" i="14"/>
  <c r="O88" i="14"/>
  <c r="K88" i="14"/>
  <c r="M88" i="14" s="1"/>
  <c r="AA87" i="14"/>
  <c r="AC87" i="14" s="1"/>
  <c r="P87" i="14"/>
  <c r="O87" i="14"/>
  <c r="K87" i="14"/>
  <c r="M87" i="14" s="1"/>
  <c r="AA86" i="14"/>
  <c r="Y86" i="14"/>
  <c r="T86" i="14"/>
  <c r="P86" i="14"/>
  <c r="O86" i="14"/>
  <c r="K86" i="14"/>
  <c r="I86" i="14"/>
  <c r="AC104" i="14" l="1"/>
  <c r="AB104" i="14" s="1"/>
  <c r="AC86" i="14"/>
  <c r="AB86" i="14" s="1"/>
  <c r="AC94" i="14"/>
  <c r="AB94" i="14" s="1"/>
  <c r="M104" i="14"/>
  <c r="L104" i="14" s="1"/>
  <c r="M107" i="14"/>
  <c r="L107" i="14" s="1"/>
  <c r="M91" i="14"/>
  <c r="L91" i="14" s="1"/>
  <c r="M86" i="14"/>
  <c r="L86" i="14" s="1"/>
  <c r="AC91" i="14"/>
  <c r="AB91" i="14" s="1"/>
  <c r="M94" i="14"/>
  <c r="L94" i="14" s="1"/>
  <c r="M108" i="14"/>
  <c r="L108" i="14" s="1"/>
  <c r="Q91" i="14"/>
  <c r="R91" i="14" s="1"/>
  <c r="Q86" i="14"/>
  <c r="R86" i="14" s="1"/>
  <c r="Q97" i="14"/>
  <c r="R97" i="14" s="1"/>
  <c r="Q94" i="14"/>
  <c r="R94" i="14" s="1"/>
  <c r="AA217" i="25" l="1"/>
  <c r="Y217" i="25"/>
  <c r="AC217" i="25" s="1"/>
  <c r="M217" i="25"/>
  <c r="K217" i="25"/>
  <c r="I217" i="25"/>
  <c r="AA216" i="25"/>
  <c r="Y216" i="25"/>
  <c r="K216" i="25"/>
  <c r="I216" i="25"/>
  <c r="M216" i="25" s="1"/>
  <c r="AA215" i="25"/>
  <c r="Y215" i="25"/>
  <c r="AC215" i="25" s="1"/>
  <c r="M215" i="25"/>
  <c r="K215" i="25"/>
  <c r="I215" i="25"/>
  <c r="AA214" i="25"/>
  <c r="AC214" i="25" s="1"/>
  <c r="Y214" i="25"/>
  <c r="K214" i="25"/>
  <c r="I214" i="25"/>
  <c r="M214" i="25" s="1"/>
  <c r="AA213" i="25"/>
  <c r="Y213" i="25"/>
  <c r="AC213" i="25" s="1"/>
  <c r="M213" i="25"/>
  <c r="K213" i="25"/>
  <c r="I213" i="25"/>
  <c r="AA212" i="25"/>
  <c r="AC212" i="25" s="1"/>
  <c r="Y212" i="25"/>
  <c r="K212" i="25"/>
  <c r="I212" i="25"/>
  <c r="M212" i="25" s="1"/>
  <c r="AA211" i="25"/>
  <c r="Y211" i="25"/>
  <c r="AC211" i="25" s="1"/>
  <c r="AB211" i="25" s="1"/>
  <c r="K211" i="25"/>
  <c r="I211" i="25"/>
  <c r="M211" i="25" s="1"/>
  <c r="L211" i="25" s="1"/>
  <c r="AC210" i="25"/>
  <c r="M210" i="25"/>
  <c r="AC209" i="25"/>
  <c r="M209" i="25"/>
  <c r="AC208" i="25"/>
  <c r="M208" i="25"/>
  <c r="AC207" i="25"/>
  <c r="M207" i="25"/>
  <c r="AC206" i="25"/>
  <c r="M206" i="25"/>
  <c r="AC205" i="25"/>
  <c r="M205" i="25"/>
  <c r="AC204" i="25"/>
  <c r="M204" i="25"/>
  <c r="AC203" i="25"/>
  <c r="M203" i="25"/>
  <c r="AC202" i="25"/>
  <c r="M202" i="25"/>
  <c r="AC201" i="25"/>
  <c r="M201" i="25"/>
  <c r="AA200" i="25"/>
  <c r="Y200" i="25"/>
  <c r="AC200" i="25" s="1"/>
  <c r="AB200" i="25" s="1"/>
  <c r="K200" i="25"/>
  <c r="I200" i="25"/>
  <c r="M200" i="25" s="1"/>
  <c r="L200" i="25" s="1"/>
  <c r="AA196" i="25"/>
  <c r="Y196" i="25"/>
  <c r="AC196" i="25" s="1"/>
  <c r="AB196" i="25" s="1"/>
  <c r="K196" i="25"/>
  <c r="I196" i="25"/>
  <c r="M196" i="25" s="1"/>
  <c r="L196" i="25" s="1"/>
  <c r="AA194" i="25"/>
  <c r="Y194" i="25"/>
  <c r="AC194" i="25" s="1"/>
  <c r="AB194" i="25" s="1"/>
  <c r="K194" i="25"/>
  <c r="I194" i="25"/>
  <c r="M194" i="25" s="1"/>
  <c r="L194" i="25" s="1"/>
  <c r="AA192" i="25"/>
  <c r="Y192" i="25"/>
  <c r="AC192" i="25" s="1"/>
  <c r="AB192" i="25" s="1"/>
  <c r="K192" i="25"/>
  <c r="I192" i="25"/>
  <c r="M192" i="25" s="1"/>
  <c r="L192" i="25" s="1"/>
  <c r="AA189" i="25"/>
  <c r="Y189" i="25"/>
  <c r="AC189" i="25" s="1"/>
  <c r="AB189" i="25" s="1"/>
  <c r="K189" i="25"/>
  <c r="I189" i="25"/>
  <c r="M189" i="25" s="1"/>
  <c r="L189" i="25" s="1"/>
  <c r="AA187" i="25"/>
  <c r="Y187" i="25"/>
  <c r="AC187" i="25" s="1"/>
  <c r="AB187" i="25" s="1"/>
  <c r="K187" i="25"/>
  <c r="I187" i="25"/>
  <c r="M187" i="25" s="1"/>
  <c r="L187" i="25" s="1"/>
  <c r="S186" i="25"/>
  <c r="Q186" i="25"/>
  <c r="R186" i="25" s="1"/>
  <c r="O186" i="25"/>
  <c r="P186" i="25" s="1"/>
  <c r="AC185" i="25"/>
  <c r="AB185" i="25"/>
  <c r="AA185" i="25"/>
  <c r="Y185" i="25"/>
  <c r="S185" i="25"/>
  <c r="Q185" i="25"/>
  <c r="R185" i="25" s="1"/>
  <c r="O185" i="25"/>
  <c r="P185" i="25" s="1"/>
  <c r="M185" i="25"/>
  <c r="L185" i="25"/>
  <c r="K185" i="25"/>
  <c r="I185" i="25"/>
  <c r="S184" i="25"/>
  <c r="Q184" i="25"/>
  <c r="R184" i="25" s="1"/>
  <c r="O184" i="25"/>
  <c r="P184" i="25" s="1"/>
  <c r="S183" i="25"/>
  <c r="Q183" i="25"/>
  <c r="R183" i="25" s="1"/>
  <c r="O183" i="25"/>
  <c r="P183" i="25" s="1"/>
  <c r="S182" i="25"/>
  <c r="Q182" i="25"/>
  <c r="R182" i="25" s="1"/>
  <c r="O182" i="25"/>
  <c r="P182" i="25" s="1"/>
  <c r="S181" i="25"/>
  <c r="Q181" i="25"/>
  <c r="R181" i="25" s="1"/>
  <c r="O181" i="25"/>
  <c r="P181" i="25" s="1"/>
  <c r="S180" i="25"/>
  <c r="Q180" i="25"/>
  <c r="R180" i="25" s="1"/>
  <c r="O180" i="25"/>
  <c r="P180" i="25" s="1"/>
  <c r="AA179" i="25"/>
  <c r="Y179" i="25"/>
  <c r="AC179" i="25" s="1"/>
  <c r="AB179" i="25" s="1"/>
  <c r="S179" i="25"/>
  <c r="Q179" i="25"/>
  <c r="R179" i="25" s="1"/>
  <c r="O179" i="25"/>
  <c r="P179" i="25" s="1"/>
  <c r="K179" i="25"/>
  <c r="I179" i="25"/>
  <c r="M179" i="25" s="1"/>
  <c r="L179" i="25" s="1"/>
  <c r="S178" i="25"/>
  <c r="Q178" i="25"/>
  <c r="R178" i="25" s="1"/>
  <c r="O178" i="25"/>
  <c r="P178" i="25" s="1"/>
  <c r="S177" i="25"/>
  <c r="Q177" i="25"/>
  <c r="R177" i="25" s="1"/>
  <c r="O177" i="25"/>
  <c r="P177" i="25" s="1"/>
  <c r="S176" i="25"/>
  <c r="Q176" i="25"/>
  <c r="R176" i="25" s="1"/>
  <c r="O176" i="25"/>
  <c r="P176" i="25" s="1"/>
  <c r="S175" i="25"/>
  <c r="Q175" i="25"/>
  <c r="R175" i="25" s="1"/>
  <c r="O175" i="25"/>
  <c r="P175" i="25" s="1"/>
  <c r="T175" i="25" s="1"/>
  <c r="S174" i="25"/>
  <c r="Q174" i="25"/>
  <c r="R174" i="25" s="1"/>
  <c r="O174" i="25"/>
  <c r="P174" i="25" s="1"/>
  <c r="AC173" i="25"/>
  <c r="AB173" i="25"/>
  <c r="AA173" i="25"/>
  <c r="Y173" i="25"/>
  <c r="S173" i="25"/>
  <c r="Q173" i="25"/>
  <c r="R173" i="25" s="1"/>
  <c r="O173" i="25"/>
  <c r="P173" i="25" s="1"/>
  <c r="L173" i="25"/>
  <c r="K173" i="25"/>
  <c r="I173" i="25"/>
  <c r="M173" i="25" s="1"/>
  <c r="S172" i="25"/>
  <c r="Q172" i="25"/>
  <c r="R172" i="25" s="1"/>
  <c r="O172" i="25"/>
  <c r="P172" i="25" s="1"/>
  <c r="S171" i="25"/>
  <c r="Q171" i="25"/>
  <c r="R171" i="25" s="1"/>
  <c r="O171" i="25"/>
  <c r="P171" i="25" s="1"/>
  <c r="AB170" i="25"/>
  <c r="AA170" i="25"/>
  <c r="Y170" i="25"/>
  <c r="AC170" i="25" s="1"/>
  <c r="S170" i="25"/>
  <c r="Q170" i="25"/>
  <c r="R170" i="25" s="1"/>
  <c r="O170" i="25"/>
  <c r="P170" i="25" s="1"/>
  <c r="L170" i="25"/>
  <c r="K170" i="25"/>
  <c r="I170" i="25"/>
  <c r="M170" i="25" s="1"/>
  <c r="S169" i="25"/>
  <c r="Q169" i="25"/>
  <c r="R169" i="25" s="1"/>
  <c r="O169" i="25"/>
  <c r="P169" i="25" s="1"/>
  <c r="S168" i="25"/>
  <c r="Q168" i="25"/>
  <c r="R168" i="25" s="1"/>
  <c r="O168" i="25"/>
  <c r="P168" i="25" s="1"/>
  <c r="S167" i="25"/>
  <c r="Q167" i="25"/>
  <c r="R167" i="25" s="1"/>
  <c r="O167" i="25"/>
  <c r="P167" i="25" s="1"/>
  <c r="S166" i="25"/>
  <c r="Q166" i="25"/>
  <c r="R166" i="25" s="1"/>
  <c r="O166" i="25"/>
  <c r="P166" i="25" s="1"/>
  <c r="S165" i="25"/>
  <c r="Q165" i="25"/>
  <c r="R165" i="25" s="1"/>
  <c r="O165" i="25"/>
  <c r="P165" i="25" s="1"/>
  <c r="S164" i="25"/>
  <c r="Q164" i="25"/>
  <c r="R164" i="25" s="1"/>
  <c r="O164" i="25"/>
  <c r="P164" i="25" s="1"/>
  <c r="AA163" i="25"/>
  <c r="Y163" i="25"/>
  <c r="AC163" i="25" s="1"/>
  <c r="AB163" i="25" s="1"/>
  <c r="S163" i="25"/>
  <c r="Q163" i="25"/>
  <c r="R163" i="25" s="1"/>
  <c r="O163" i="25"/>
  <c r="P163" i="25" s="1"/>
  <c r="L163" i="25"/>
  <c r="K163" i="25"/>
  <c r="I163" i="25"/>
  <c r="M163" i="25" s="1"/>
  <c r="S162" i="25"/>
  <c r="Q162" i="25"/>
  <c r="R162" i="25" s="1"/>
  <c r="O162" i="25"/>
  <c r="P162" i="25" s="1"/>
  <c r="S161" i="25"/>
  <c r="Q161" i="25"/>
  <c r="R161" i="25" s="1"/>
  <c r="O161" i="25"/>
  <c r="P161" i="25" s="1"/>
  <c r="AA160" i="25"/>
  <c r="Y160" i="25"/>
  <c r="AC160" i="25" s="1"/>
  <c r="AB160" i="25" s="1"/>
  <c r="S160" i="25"/>
  <c r="Q160" i="25"/>
  <c r="R160" i="25" s="1"/>
  <c r="O160" i="25"/>
  <c r="P160" i="25" s="1"/>
  <c r="L160" i="25"/>
  <c r="K160" i="25"/>
  <c r="I160" i="25"/>
  <c r="M160" i="25" s="1"/>
  <c r="S159" i="25"/>
  <c r="Q159" i="25"/>
  <c r="R159" i="25" s="1"/>
  <c r="O159" i="25"/>
  <c r="P159" i="25" s="1"/>
  <c r="S158" i="25"/>
  <c r="Q158" i="25"/>
  <c r="R158" i="25" s="1"/>
  <c r="O158" i="25"/>
  <c r="P158" i="25" s="1"/>
  <c r="S157" i="25"/>
  <c r="Q157" i="25"/>
  <c r="R157" i="25" s="1"/>
  <c r="O157" i="25"/>
  <c r="P157" i="25" s="1"/>
  <c r="S156" i="25"/>
  <c r="Q156" i="25"/>
  <c r="R156" i="25" s="1"/>
  <c r="O156" i="25"/>
  <c r="P156" i="25" s="1"/>
  <c r="S155" i="25"/>
  <c r="Q155" i="25"/>
  <c r="R155" i="25" s="1"/>
  <c r="O155" i="25"/>
  <c r="P155" i="25" s="1"/>
  <c r="AA154" i="25"/>
  <c r="Y154" i="25"/>
  <c r="AC154" i="25" s="1"/>
  <c r="AB154" i="25" s="1"/>
  <c r="S154" i="25"/>
  <c r="Q154" i="25"/>
  <c r="R154" i="25" s="1"/>
  <c r="O154" i="25"/>
  <c r="P154" i="25" s="1"/>
  <c r="K154" i="25"/>
  <c r="I154" i="25"/>
  <c r="M154" i="25" s="1"/>
  <c r="L154" i="25" s="1"/>
  <c r="S153" i="25"/>
  <c r="Q153" i="25"/>
  <c r="R153" i="25" s="1"/>
  <c r="O153" i="25"/>
  <c r="P153" i="25" s="1"/>
  <c r="S152" i="25"/>
  <c r="Q152" i="25"/>
  <c r="R152" i="25" s="1"/>
  <c r="O152" i="25"/>
  <c r="P152" i="25" s="1"/>
  <c r="S151" i="25"/>
  <c r="Q151" i="25"/>
  <c r="R151" i="25" s="1"/>
  <c r="O151" i="25"/>
  <c r="P151" i="25" s="1"/>
  <c r="S150" i="25"/>
  <c r="Q150" i="25"/>
  <c r="R150" i="25" s="1"/>
  <c r="O150" i="25"/>
  <c r="P150" i="25" s="1"/>
  <c r="AA149" i="25"/>
  <c r="Y149" i="25"/>
  <c r="S149" i="25"/>
  <c r="Q149" i="25"/>
  <c r="R149" i="25" s="1"/>
  <c r="O149" i="25"/>
  <c r="P149" i="25" s="1"/>
  <c r="K149" i="25"/>
  <c r="I149" i="25"/>
  <c r="M149" i="25" s="1"/>
  <c r="L149" i="25" s="1"/>
  <c r="S148" i="25"/>
  <c r="Q148" i="25"/>
  <c r="R148" i="25" s="1"/>
  <c r="O148" i="25"/>
  <c r="P148" i="25" s="1"/>
  <c r="S147" i="25"/>
  <c r="Q147" i="25"/>
  <c r="R147" i="25" s="1"/>
  <c r="O147" i="25"/>
  <c r="P147" i="25" s="1"/>
  <c r="S146" i="25"/>
  <c r="Q146" i="25"/>
  <c r="R146" i="25" s="1"/>
  <c r="O146" i="25"/>
  <c r="P146" i="25" s="1"/>
  <c r="AA145" i="25"/>
  <c r="Y145" i="25"/>
  <c r="AC145" i="25" s="1"/>
  <c r="AB145" i="25" s="1"/>
  <c r="S145" i="25"/>
  <c r="Q145" i="25"/>
  <c r="R145" i="25" s="1"/>
  <c r="O145" i="25"/>
  <c r="P145" i="25" s="1"/>
  <c r="K145" i="25"/>
  <c r="I145" i="25"/>
  <c r="M145" i="25" s="1"/>
  <c r="L145" i="25" s="1"/>
  <c r="S144" i="25"/>
  <c r="Q144" i="25"/>
  <c r="R144" i="25" s="1"/>
  <c r="O144" i="25"/>
  <c r="P144" i="25" s="1"/>
  <c r="S143" i="25"/>
  <c r="Q143" i="25"/>
  <c r="R143" i="25" s="1"/>
  <c r="O143" i="25"/>
  <c r="P143" i="25" s="1"/>
  <c r="S142" i="25"/>
  <c r="Q142" i="25"/>
  <c r="R142" i="25" s="1"/>
  <c r="O142" i="25"/>
  <c r="P142" i="25" s="1"/>
  <c r="AC141" i="25"/>
  <c r="AB141" i="25"/>
  <c r="AA141" i="25"/>
  <c r="Y141" i="25"/>
  <c r="S141" i="25"/>
  <c r="Q141" i="25"/>
  <c r="R141" i="25" s="1"/>
  <c r="O141" i="25"/>
  <c r="P141" i="25" s="1"/>
  <c r="M141" i="25"/>
  <c r="L141" i="25"/>
  <c r="K141" i="25"/>
  <c r="I141" i="25"/>
  <c r="S140" i="25"/>
  <c r="Q140" i="25"/>
  <c r="R140" i="25" s="1"/>
  <c r="O140" i="25"/>
  <c r="P140" i="25" s="1"/>
  <c r="S139" i="25"/>
  <c r="Q139" i="25"/>
  <c r="R139" i="25" s="1"/>
  <c r="O139" i="25"/>
  <c r="P139" i="25" s="1"/>
  <c r="S138" i="25"/>
  <c r="Q138" i="25"/>
  <c r="R138" i="25" s="1"/>
  <c r="O138" i="25"/>
  <c r="P138" i="25" s="1"/>
  <c r="AA137" i="25"/>
  <c r="Y137" i="25"/>
  <c r="AC137" i="25" s="1"/>
  <c r="AB137" i="25" s="1"/>
  <c r="S137" i="25"/>
  <c r="Q137" i="25"/>
  <c r="R137" i="25" s="1"/>
  <c r="O137" i="25"/>
  <c r="P137" i="25" s="1"/>
  <c r="K137" i="25"/>
  <c r="I137" i="25"/>
  <c r="M137" i="25" s="1"/>
  <c r="L137" i="25" s="1"/>
  <c r="S136" i="25"/>
  <c r="Q136" i="25"/>
  <c r="R136" i="25" s="1"/>
  <c r="O136" i="25"/>
  <c r="P136" i="25" s="1"/>
  <c r="S135" i="25"/>
  <c r="Q135" i="25"/>
  <c r="R135" i="25" s="1"/>
  <c r="O135" i="25"/>
  <c r="P135" i="25" s="1"/>
  <c r="S134" i="25"/>
  <c r="Q134" i="25"/>
  <c r="R134" i="25" s="1"/>
  <c r="O134" i="25"/>
  <c r="P134" i="25" s="1"/>
  <c r="AC133" i="25"/>
  <c r="AB133" i="25"/>
  <c r="AA133" i="25"/>
  <c r="Y133" i="25"/>
  <c r="S133" i="25"/>
  <c r="Q133" i="25"/>
  <c r="R133" i="25" s="1"/>
  <c r="O133" i="25"/>
  <c r="P133" i="25" s="1"/>
  <c r="L133" i="25"/>
  <c r="K133" i="25"/>
  <c r="M133" i="25" s="1"/>
  <c r="I133" i="25"/>
  <c r="S132" i="25"/>
  <c r="Q132" i="25"/>
  <c r="R132" i="25" s="1"/>
  <c r="O132" i="25"/>
  <c r="P132" i="25" s="1"/>
  <c r="S131" i="25"/>
  <c r="Q131" i="25"/>
  <c r="R131" i="25" s="1"/>
  <c r="O131" i="25"/>
  <c r="P131" i="25" s="1"/>
  <c r="S130" i="25"/>
  <c r="Q130" i="25"/>
  <c r="R130" i="25" s="1"/>
  <c r="O130" i="25"/>
  <c r="P130" i="25" s="1"/>
  <c r="S129" i="25"/>
  <c r="Q129" i="25"/>
  <c r="R129" i="25" s="1"/>
  <c r="O129" i="25"/>
  <c r="P129" i="25" s="1"/>
  <c r="AB128" i="25"/>
  <c r="AA128" i="25"/>
  <c r="AC128" i="25" s="1"/>
  <c r="Y128" i="25"/>
  <c r="S128" i="25"/>
  <c r="Q128" i="25"/>
  <c r="R128" i="25" s="1"/>
  <c r="O128" i="25"/>
  <c r="P128" i="25" s="1"/>
  <c r="L128" i="25"/>
  <c r="K128" i="25"/>
  <c r="M128" i="25" s="1"/>
  <c r="I128" i="25"/>
  <c r="S127" i="25"/>
  <c r="Q127" i="25"/>
  <c r="R127" i="25" s="1"/>
  <c r="O127" i="25"/>
  <c r="P127" i="25" s="1"/>
  <c r="S126" i="25"/>
  <c r="Q126" i="25"/>
  <c r="R126" i="25" s="1"/>
  <c r="O126" i="25"/>
  <c r="P126" i="25" s="1"/>
  <c r="S125" i="25"/>
  <c r="Q125" i="25"/>
  <c r="R125" i="25" s="1"/>
  <c r="O125" i="25"/>
  <c r="P125" i="25" s="1"/>
  <c r="AA124" i="25"/>
  <c r="Y124" i="25"/>
  <c r="AC124" i="25" s="1"/>
  <c r="AB124" i="25" s="1"/>
  <c r="S124" i="25"/>
  <c r="Q124" i="25"/>
  <c r="R124" i="25" s="1"/>
  <c r="O124" i="25"/>
  <c r="P124" i="25" s="1"/>
  <c r="K124" i="25"/>
  <c r="I124" i="25"/>
  <c r="M124" i="25" s="1"/>
  <c r="L124" i="25" s="1"/>
  <c r="AC123" i="25"/>
  <c r="AA123" i="25"/>
  <c r="Y123" i="25"/>
  <c r="M123" i="25"/>
  <c r="K123" i="25"/>
  <c r="I123" i="25"/>
  <c r="AB122" i="25"/>
  <c r="AA122" i="25"/>
  <c r="AC122" i="25" s="1"/>
  <c r="Y122" i="25"/>
  <c r="L122" i="25"/>
  <c r="K122" i="25"/>
  <c r="M122" i="25" s="1"/>
  <c r="I122" i="25"/>
  <c r="AC121" i="25"/>
  <c r="AC120" i="25"/>
  <c r="AC119" i="25"/>
  <c r="AA118" i="25"/>
  <c r="AC118" i="25" s="1"/>
  <c r="AB118" i="25" s="1"/>
  <c r="M118" i="25"/>
  <c r="L118" i="25" s="1"/>
  <c r="K118" i="25"/>
  <c r="AC117" i="25"/>
  <c r="AC116" i="25"/>
  <c r="AC115" i="25"/>
  <c r="AB114" i="25"/>
  <c r="AA114" i="25"/>
  <c r="AC114" i="25" s="1"/>
  <c r="Y114" i="25"/>
  <c r="K114" i="25"/>
  <c r="M114" i="25" s="1"/>
  <c r="L114" i="25" s="1"/>
  <c r="I114" i="25"/>
  <c r="AC113" i="25"/>
  <c r="AC111" i="25"/>
  <c r="AB111" i="25" s="1"/>
  <c r="AA111" i="25"/>
  <c r="Y111" i="25"/>
  <c r="M111" i="25"/>
  <c r="L111" i="25" s="1"/>
  <c r="K111" i="25"/>
  <c r="I111" i="25"/>
  <c r="AC110" i="25"/>
  <c r="AC109" i="25"/>
  <c r="AC108" i="25"/>
  <c r="AB107" i="25"/>
  <c r="AA107" i="25"/>
  <c r="AC107" i="25" s="1"/>
  <c r="Y107" i="25"/>
  <c r="K107" i="25"/>
  <c r="M107" i="25" s="1"/>
  <c r="L107" i="25" s="1"/>
  <c r="I107" i="25"/>
  <c r="AA106" i="25"/>
  <c r="AC106" i="25" s="1"/>
  <c r="M106" i="25"/>
  <c r="K106" i="25"/>
  <c r="AA105" i="25"/>
  <c r="AC105" i="25" s="1"/>
  <c r="M105" i="25"/>
  <c r="K105" i="25"/>
  <c r="AA104" i="25"/>
  <c r="Y104" i="25"/>
  <c r="K104" i="25"/>
  <c r="I104" i="25"/>
  <c r="AA103" i="25"/>
  <c r="AC103" i="25" s="1"/>
  <c r="M103" i="25"/>
  <c r="K103" i="25"/>
  <c r="AA102" i="25"/>
  <c r="AC102" i="25" s="1"/>
  <c r="M102" i="25"/>
  <c r="K102" i="25"/>
  <c r="AA101" i="25"/>
  <c r="AC101" i="25" s="1"/>
  <c r="M101" i="25"/>
  <c r="K101" i="25"/>
  <c r="AA100" i="25"/>
  <c r="Y100" i="25"/>
  <c r="K100" i="25"/>
  <c r="I100" i="25"/>
  <c r="M100" i="25" s="1"/>
  <c r="L100" i="25" s="1"/>
  <c r="AA99" i="25"/>
  <c r="AC99" i="25" s="1"/>
  <c r="M99" i="25"/>
  <c r="K99" i="25"/>
  <c r="AA98" i="25"/>
  <c r="AC98" i="25" s="1"/>
  <c r="M98" i="25"/>
  <c r="K98" i="25"/>
  <c r="AA97" i="25"/>
  <c r="Y97" i="25"/>
  <c r="K97" i="25"/>
  <c r="I97" i="25"/>
  <c r="M97" i="25" s="1"/>
  <c r="L97" i="25" s="1"/>
  <c r="AA96" i="25"/>
  <c r="AC96" i="25" s="1"/>
  <c r="K96" i="25"/>
  <c r="M96" i="25" s="1"/>
  <c r="AA95" i="25"/>
  <c r="AC95" i="25" s="1"/>
  <c r="M95" i="25"/>
  <c r="K95" i="25"/>
  <c r="AA94" i="25"/>
  <c r="Y94" i="25"/>
  <c r="K94" i="25"/>
  <c r="I94" i="25"/>
  <c r="M94" i="25" s="1"/>
  <c r="L94" i="25" s="1"/>
  <c r="AA93" i="25"/>
  <c r="AC93" i="25" s="1"/>
  <c r="K93" i="25"/>
  <c r="M93" i="25" s="1"/>
  <c r="AA92" i="25"/>
  <c r="AC92" i="25" s="1"/>
  <c r="M92" i="25"/>
  <c r="K92" i="25"/>
  <c r="AA91" i="25"/>
  <c r="Y91" i="25"/>
  <c r="K91" i="25"/>
  <c r="I91" i="25"/>
  <c r="M91" i="25" s="1"/>
  <c r="L91" i="25" s="1"/>
  <c r="AA90" i="25"/>
  <c r="AC90" i="25" s="1"/>
  <c r="K90" i="25"/>
  <c r="M90" i="25" s="1"/>
  <c r="AA89" i="25"/>
  <c r="AC89" i="25" s="1"/>
  <c r="M89" i="25"/>
  <c r="K89" i="25"/>
  <c r="AA88" i="25"/>
  <c r="AC88" i="25" s="1"/>
  <c r="M88" i="25"/>
  <c r="K88" i="25"/>
  <c r="AA87" i="25"/>
  <c r="AC87" i="25" s="1"/>
  <c r="K87" i="25"/>
  <c r="M87" i="25" s="1"/>
  <c r="AA86" i="25"/>
  <c r="Y86" i="25"/>
  <c r="AC86" i="25" s="1"/>
  <c r="AB86" i="25" s="1"/>
  <c r="K86" i="25"/>
  <c r="I86" i="25"/>
  <c r="AA84" i="25"/>
  <c r="AC84" i="25" s="1"/>
  <c r="Y84" i="25"/>
  <c r="K84" i="25"/>
  <c r="I84" i="25"/>
  <c r="M84" i="25" s="1"/>
  <c r="AA83" i="25"/>
  <c r="Y83" i="25"/>
  <c r="AC83" i="25" s="1"/>
  <c r="M83" i="25"/>
  <c r="K83" i="25"/>
  <c r="I83" i="25"/>
  <c r="AA81" i="25"/>
  <c r="AC81" i="25" s="1"/>
  <c r="Y81" i="25"/>
  <c r="K81" i="25"/>
  <c r="I81" i="25"/>
  <c r="M81" i="25" s="1"/>
  <c r="AA80" i="25"/>
  <c r="Y80" i="25"/>
  <c r="AC80" i="25" s="1"/>
  <c r="M80" i="25"/>
  <c r="K80" i="25"/>
  <c r="I80" i="25"/>
  <c r="AC79" i="25"/>
  <c r="AB79" i="25"/>
  <c r="AA79" i="25"/>
  <c r="Y79" i="25"/>
  <c r="M79" i="25"/>
  <c r="L79" i="25"/>
  <c r="K79" i="25"/>
  <c r="I79" i="25"/>
  <c r="AA78" i="25"/>
  <c r="AC78" i="25" s="1"/>
  <c r="Y78" i="25"/>
  <c r="K78" i="25"/>
  <c r="I78" i="25"/>
  <c r="M78" i="25" s="1"/>
  <c r="AA77" i="25"/>
  <c r="Y77" i="25"/>
  <c r="AC77" i="25" s="1"/>
  <c r="M77" i="25"/>
  <c r="K77" i="25"/>
  <c r="I77" i="25"/>
  <c r="AA76" i="25"/>
  <c r="AC76" i="25" s="1"/>
  <c r="Y76" i="25"/>
  <c r="K76" i="25"/>
  <c r="I76" i="25"/>
  <c r="M76" i="25" s="1"/>
  <c r="AA75" i="25"/>
  <c r="Y75" i="25"/>
  <c r="AC75" i="25" s="1"/>
  <c r="M75" i="25"/>
  <c r="K75" i="25"/>
  <c r="I75" i="25"/>
  <c r="AA74" i="25"/>
  <c r="AC74" i="25" s="1"/>
  <c r="Y74" i="25"/>
  <c r="K74" i="25"/>
  <c r="I74" i="25"/>
  <c r="M74" i="25" s="1"/>
  <c r="AA73" i="25"/>
  <c r="Y73" i="25"/>
  <c r="AC73" i="25" s="1"/>
  <c r="AB73" i="25" s="1"/>
  <c r="K73" i="25"/>
  <c r="I73" i="25"/>
  <c r="M73" i="25" s="1"/>
  <c r="L73" i="25" s="1"/>
  <c r="AA72" i="25"/>
  <c r="Y72" i="25"/>
  <c r="AC72" i="25" s="1"/>
  <c r="M72" i="25"/>
  <c r="K72" i="25"/>
  <c r="I72" i="25"/>
  <c r="AA71" i="25"/>
  <c r="AC71" i="25" s="1"/>
  <c r="Y71" i="25"/>
  <c r="K71" i="25"/>
  <c r="I71" i="25"/>
  <c r="M71" i="25" s="1"/>
  <c r="AA70" i="25"/>
  <c r="Y70" i="25"/>
  <c r="AC70" i="25" s="1"/>
  <c r="M70" i="25"/>
  <c r="K70" i="25"/>
  <c r="I70" i="25"/>
  <c r="AC69" i="25"/>
  <c r="AB69" i="25"/>
  <c r="AA69" i="25"/>
  <c r="Y69" i="25"/>
  <c r="M69" i="25"/>
  <c r="L69" i="25"/>
  <c r="K69" i="25"/>
  <c r="I69" i="25"/>
  <c r="AA66" i="25"/>
  <c r="AC66" i="25" s="1"/>
  <c r="Y66" i="25"/>
  <c r="K66" i="25"/>
  <c r="I66" i="25"/>
  <c r="M66" i="25" s="1"/>
  <c r="AA65" i="25"/>
  <c r="Y65" i="25"/>
  <c r="AC65" i="25" s="1"/>
  <c r="M65" i="25"/>
  <c r="K65" i="25"/>
  <c r="I65" i="25"/>
  <c r="AC64" i="25"/>
  <c r="AB64" i="25"/>
  <c r="AA64" i="25"/>
  <c r="Y64" i="25"/>
  <c r="M64" i="25"/>
  <c r="L64" i="25"/>
  <c r="K64" i="25"/>
  <c r="I64" i="25"/>
  <c r="AA63" i="25"/>
  <c r="AC63" i="25" s="1"/>
  <c r="Y63" i="25"/>
  <c r="K63" i="25"/>
  <c r="I63" i="25"/>
  <c r="M63" i="25" s="1"/>
  <c r="AA62" i="25"/>
  <c r="Y62" i="25"/>
  <c r="AC62" i="25" s="1"/>
  <c r="AB62" i="25" s="1"/>
  <c r="K62" i="25"/>
  <c r="I62" i="25"/>
  <c r="M62" i="25" s="1"/>
  <c r="L62" i="25" s="1"/>
  <c r="AA61" i="25"/>
  <c r="Y61" i="25"/>
  <c r="AC61" i="25" s="1"/>
  <c r="M61" i="25"/>
  <c r="K61" i="25"/>
  <c r="I61" i="25"/>
  <c r="AC59" i="25"/>
  <c r="AB59" i="25"/>
  <c r="AA59" i="25"/>
  <c r="Y59" i="25"/>
  <c r="M59" i="25"/>
  <c r="L59" i="25"/>
  <c r="K59" i="25"/>
  <c r="I59" i="25"/>
  <c r="AC58" i="25"/>
  <c r="AB58" i="25"/>
  <c r="AA58" i="25"/>
  <c r="Y58" i="25"/>
  <c r="M58" i="25"/>
  <c r="L58" i="25"/>
  <c r="K58" i="25"/>
  <c r="I58" i="25"/>
  <c r="AA57" i="25"/>
  <c r="AC57" i="25" s="1"/>
  <c r="Y57" i="25"/>
  <c r="K57" i="25"/>
  <c r="I57" i="25"/>
  <c r="M57" i="25" s="1"/>
  <c r="AA56" i="25"/>
  <c r="Y56" i="25"/>
  <c r="AC56" i="25" s="1"/>
  <c r="M56" i="25"/>
  <c r="K56" i="25"/>
  <c r="I56" i="25"/>
  <c r="AA55" i="25"/>
  <c r="AC55" i="25" s="1"/>
  <c r="Y55" i="25"/>
  <c r="K55" i="25"/>
  <c r="I55" i="25"/>
  <c r="M55" i="25" s="1"/>
  <c r="AA54" i="25"/>
  <c r="Y54" i="25"/>
  <c r="AC54" i="25" s="1"/>
  <c r="M54" i="25"/>
  <c r="K54" i="25"/>
  <c r="I54" i="25"/>
  <c r="AA53" i="25"/>
  <c r="AC53" i="25" s="1"/>
  <c r="Y53" i="25"/>
  <c r="K53" i="25"/>
  <c r="I53" i="25"/>
  <c r="M53" i="25" s="1"/>
  <c r="AA52" i="25"/>
  <c r="Y52" i="25"/>
  <c r="AC52" i="25" s="1"/>
  <c r="AB52" i="25" s="1"/>
  <c r="K52" i="25"/>
  <c r="I52" i="25"/>
  <c r="M52" i="25" s="1"/>
  <c r="L52" i="25" s="1"/>
  <c r="AA51" i="25"/>
  <c r="Y51" i="25"/>
  <c r="AC51" i="25" s="1"/>
  <c r="M51" i="25"/>
  <c r="K51" i="25"/>
  <c r="I51" i="25"/>
  <c r="AA50" i="25"/>
  <c r="AC50" i="25" s="1"/>
  <c r="Y50" i="25"/>
  <c r="K50" i="25"/>
  <c r="I50" i="25"/>
  <c r="M50" i="25" s="1"/>
  <c r="AA49" i="25"/>
  <c r="Y49" i="25"/>
  <c r="AC49" i="25" s="1"/>
  <c r="M49" i="25"/>
  <c r="K49" i="25"/>
  <c r="I49" i="25"/>
  <c r="AA48" i="25"/>
  <c r="AC48" i="25" s="1"/>
  <c r="Y48" i="25"/>
  <c r="K48" i="25"/>
  <c r="I48" i="25"/>
  <c r="M48" i="25" s="1"/>
  <c r="AA47" i="25"/>
  <c r="Y47" i="25"/>
  <c r="AC47" i="25" s="1"/>
  <c r="M47" i="25"/>
  <c r="K47" i="25"/>
  <c r="I47" i="25"/>
  <c r="AA46" i="25"/>
  <c r="AC46" i="25" s="1"/>
  <c r="Y46" i="25"/>
  <c r="K46" i="25"/>
  <c r="I46" i="25"/>
  <c r="M46" i="25" s="1"/>
  <c r="AA45" i="25"/>
  <c r="Y45" i="25"/>
  <c r="AC45" i="25" s="1"/>
  <c r="M45" i="25"/>
  <c r="K45" i="25"/>
  <c r="I45" i="25"/>
  <c r="AC44" i="25"/>
  <c r="AB44" i="25"/>
  <c r="AA44" i="25"/>
  <c r="Y44" i="25"/>
  <c r="M44" i="25"/>
  <c r="L44" i="25"/>
  <c r="K44" i="25"/>
  <c r="I44" i="25"/>
  <c r="AA43" i="25"/>
  <c r="AC43" i="25" s="1"/>
  <c r="Y43" i="25"/>
  <c r="K43" i="25"/>
  <c r="I43" i="25"/>
  <c r="M43" i="25" s="1"/>
  <c r="AA42" i="25"/>
  <c r="Y42" i="25"/>
  <c r="AC42" i="25" s="1"/>
  <c r="M42" i="25"/>
  <c r="K42" i="25"/>
  <c r="I42" i="25"/>
  <c r="AC41" i="25"/>
  <c r="AB41" i="25"/>
  <c r="AA41" i="25"/>
  <c r="Y41" i="25"/>
  <c r="M41" i="25"/>
  <c r="L41" i="25"/>
  <c r="K41" i="25"/>
  <c r="I41" i="25"/>
  <c r="AA40" i="25"/>
  <c r="AC40" i="25" s="1"/>
  <c r="Y40" i="25"/>
  <c r="K40" i="25"/>
  <c r="I40" i="25"/>
  <c r="M40" i="25" s="1"/>
  <c r="AA39" i="25"/>
  <c r="Y39" i="25"/>
  <c r="AC39" i="25" s="1"/>
  <c r="M39" i="25"/>
  <c r="K39" i="25"/>
  <c r="I39" i="25"/>
  <c r="AC38" i="25"/>
  <c r="AB38" i="25"/>
  <c r="AA38" i="25"/>
  <c r="Y38" i="25"/>
  <c r="M38" i="25"/>
  <c r="L38" i="25"/>
  <c r="K38" i="25"/>
  <c r="I38" i="25"/>
  <c r="AA37" i="25"/>
  <c r="AC37" i="25" s="1"/>
  <c r="Y37" i="25"/>
  <c r="K37" i="25"/>
  <c r="I37" i="25"/>
  <c r="M37" i="25" s="1"/>
  <c r="AA36" i="25"/>
  <c r="Y36" i="25"/>
  <c r="AC36" i="25" s="1"/>
  <c r="M36" i="25"/>
  <c r="K36" i="25"/>
  <c r="I36" i="25"/>
  <c r="AC35" i="25"/>
  <c r="AB35" i="25"/>
  <c r="AA35" i="25"/>
  <c r="Y35" i="25"/>
  <c r="M35" i="25"/>
  <c r="L35" i="25"/>
  <c r="K35" i="25"/>
  <c r="I35" i="25"/>
  <c r="AC34" i="25"/>
  <c r="AB34" i="25"/>
  <c r="AA34" i="25"/>
  <c r="Y34" i="25"/>
  <c r="M34" i="25"/>
  <c r="L34" i="25"/>
  <c r="K34" i="25"/>
  <c r="I34" i="25"/>
  <c r="AA33" i="25"/>
  <c r="AC33" i="25" s="1"/>
  <c r="Y33" i="25"/>
  <c r="K33" i="25"/>
  <c r="I33" i="25"/>
  <c r="M33" i="25" s="1"/>
  <c r="AA32" i="25"/>
  <c r="Y32" i="25"/>
  <c r="AC32" i="25" s="1"/>
  <c r="AB32" i="25" s="1"/>
  <c r="K32" i="25"/>
  <c r="I32" i="25"/>
  <c r="M32" i="25" s="1"/>
  <c r="L32" i="25" s="1"/>
  <c r="AA31" i="25"/>
  <c r="Y31" i="25"/>
  <c r="AC31" i="25" s="1"/>
  <c r="M31" i="25"/>
  <c r="K31" i="25"/>
  <c r="I31" i="25"/>
  <c r="AA30" i="25"/>
  <c r="AC30" i="25" s="1"/>
  <c r="Y30" i="25"/>
  <c r="K30" i="25"/>
  <c r="I30" i="25"/>
  <c r="M30" i="25" s="1"/>
  <c r="AA29" i="25"/>
  <c r="Y29" i="25"/>
  <c r="AC29" i="25" s="1"/>
  <c r="AB29" i="25" s="1"/>
  <c r="K29" i="25"/>
  <c r="I29" i="25"/>
  <c r="M29" i="25" s="1"/>
  <c r="L29" i="25" s="1"/>
  <c r="AA28" i="25"/>
  <c r="Y28" i="25"/>
  <c r="AC28" i="25" s="1"/>
  <c r="M28" i="25"/>
  <c r="K28" i="25"/>
  <c r="I28" i="25"/>
  <c r="AA27" i="25"/>
  <c r="AC27" i="25" s="1"/>
  <c r="Y27" i="25"/>
  <c r="K27" i="25"/>
  <c r="I27" i="25"/>
  <c r="M27" i="25" s="1"/>
  <c r="AA26" i="25"/>
  <c r="Y26" i="25"/>
  <c r="AC26" i="25" s="1"/>
  <c r="M26" i="25"/>
  <c r="K26" i="25"/>
  <c r="I26" i="25"/>
  <c r="AC25" i="25"/>
  <c r="AB25" i="25"/>
  <c r="AA25" i="25"/>
  <c r="Y25" i="25"/>
  <c r="M25" i="25"/>
  <c r="L25" i="25"/>
  <c r="K25" i="25"/>
  <c r="I25" i="25"/>
  <c r="AA24" i="25"/>
  <c r="AC24" i="25" s="1"/>
  <c r="Y24" i="25"/>
  <c r="K24" i="25"/>
  <c r="I24" i="25"/>
  <c r="M24" i="25" s="1"/>
  <c r="AA23" i="25"/>
  <c r="Y23" i="25"/>
  <c r="AC23" i="25" s="1"/>
  <c r="AB23" i="25" s="1"/>
  <c r="K23" i="25"/>
  <c r="I23" i="25"/>
  <c r="M23" i="25" s="1"/>
  <c r="L23" i="25" s="1"/>
  <c r="AA22" i="25"/>
  <c r="Y22" i="25"/>
  <c r="AC22" i="25" s="1"/>
  <c r="AB22" i="25" s="1"/>
  <c r="K22" i="25"/>
  <c r="I22" i="25"/>
  <c r="M22" i="25" s="1"/>
  <c r="L22" i="25" s="1"/>
  <c r="AA21" i="25"/>
  <c r="Y21" i="25"/>
  <c r="AC21" i="25" s="1"/>
  <c r="M21" i="25"/>
  <c r="K21" i="25"/>
  <c r="I21" i="25"/>
  <c r="AA20" i="25"/>
  <c r="AC20" i="25" s="1"/>
  <c r="Y20" i="25"/>
  <c r="K20" i="25"/>
  <c r="I20" i="25"/>
  <c r="M20" i="25" s="1"/>
  <c r="AA19" i="25"/>
  <c r="Y19" i="25"/>
  <c r="AC19" i="25" s="1"/>
  <c r="M19" i="25"/>
  <c r="K19" i="25"/>
  <c r="I19" i="25"/>
  <c r="AC18" i="25"/>
  <c r="AB18" i="25"/>
  <c r="AA18" i="25"/>
  <c r="Y18" i="25"/>
  <c r="M18" i="25"/>
  <c r="L18" i="25"/>
  <c r="K18" i="25"/>
  <c r="I18" i="25"/>
  <c r="AA17" i="25"/>
  <c r="AC17" i="25" s="1"/>
  <c r="Y17" i="25"/>
  <c r="K17" i="25"/>
  <c r="I17" i="25"/>
  <c r="M17" i="25" s="1"/>
  <c r="AA16" i="25"/>
  <c r="Y16" i="25"/>
  <c r="AC16" i="25" s="1"/>
  <c r="M16" i="25"/>
  <c r="K16" i="25"/>
  <c r="I16" i="25"/>
  <c r="AA15" i="25"/>
  <c r="AC15" i="25" s="1"/>
  <c r="Y15" i="25"/>
  <c r="K15" i="25"/>
  <c r="I15" i="25"/>
  <c r="M15" i="25" s="1"/>
  <c r="AA14" i="25"/>
  <c r="Y14" i="25"/>
  <c r="AC14" i="25" s="1"/>
  <c r="AB14" i="25" s="1"/>
  <c r="K14" i="25"/>
  <c r="I14" i="25"/>
  <c r="M14" i="25" s="1"/>
  <c r="L14" i="25" s="1"/>
  <c r="AA13" i="25"/>
  <c r="Y13" i="25"/>
  <c r="AC13" i="25" s="1"/>
  <c r="AB13" i="25" s="1"/>
  <c r="K13" i="25"/>
  <c r="I13" i="25"/>
  <c r="M13" i="25" s="1"/>
  <c r="L13" i="25" s="1"/>
  <c r="AA12" i="25"/>
  <c r="Y12" i="25"/>
  <c r="AC12" i="25" s="1"/>
  <c r="M12" i="25"/>
  <c r="K12" i="25"/>
  <c r="I12" i="25"/>
  <c r="AA11" i="25"/>
  <c r="AC11" i="25" s="1"/>
  <c r="Y11" i="25"/>
  <c r="K11" i="25"/>
  <c r="I11" i="25"/>
  <c r="M11" i="25" s="1"/>
  <c r="AA10" i="25"/>
  <c r="Y10" i="25"/>
  <c r="AC10" i="25" s="1"/>
  <c r="M10" i="25"/>
  <c r="K10" i="25"/>
  <c r="I10" i="25"/>
  <c r="AC9" i="25"/>
  <c r="AB9" i="25"/>
  <c r="AA9" i="25"/>
  <c r="Y9" i="25"/>
  <c r="M9" i="25"/>
  <c r="L9" i="25"/>
  <c r="K9" i="25"/>
  <c r="I9" i="25"/>
  <c r="T139" i="25" l="1"/>
  <c r="T149" i="25"/>
  <c r="T151" i="25"/>
  <c r="T183" i="25"/>
  <c r="T143" i="25"/>
  <c r="T135" i="25"/>
  <c r="T133" i="25"/>
  <c r="T140" i="25"/>
  <c r="T141" i="25"/>
  <c r="T148" i="25"/>
  <c r="T157" i="25"/>
  <c r="T160" i="25"/>
  <c r="T167" i="25"/>
  <c r="T170" i="25"/>
  <c r="T138" i="25"/>
  <c r="T146" i="25"/>
  <c r="T124" i="25"/>
  <c r="T130" i="25"/>
  <c r="T132" i="25"/>
  <c r="T154" i="25"/>
  <c r="T161" i="25"/>
  <c r="T137" i="25"/>
  <c r="T145" i="25"/>
  <c r="T163" i="25"/>
  <c r="T171" i="25"/>
  <c r="V170" i="25" s="1"/>
  <c r="U170" i="25" s="1"/>
  <c r="T174" i="25"/>
  <c r="T178" i="25"/>
  <c r="T182" i="25"/>
  <c r="T125" i="25"/>
  <c r="T127" i="25"/>
  <c r="T150" i="25"/>
  <c r="T158" i="25"/>
  <c r="T164" i="25"/>
  <c r="T168" i="25"/>
  <c r="T173" i="25"/>
  <c r="M86" i="25"/>
  <c r="L86" i="25" s="1"/>
  <c r="AC104" i="25"/>
  <c r="AB104" i="25" s="1"/>
  <c r="T128" i="25"/>
  <c r="T129" i="25"/>
  <c r="T131" i="25"/>
  <c r="T134" i="25"/>
  <c r="V133" i="25" s="1"/>
  <c r="U133" i="25" s="1"/>
  <c r="T136" i="25"/>
  <c r="AC91" i="25"/>
  <c r="AB91" i="25" s="1"/>
  <c r="AC94" i="25"/>
  <c r="AB94" i="25" s="1"/>
  <c r="AC97" i="25"/>
  <c r="AB97" i="25" s="1"/>
  <c r="AC100" i="25"/>
  <c r="AB100" i="25" s="1"/>
  <c r="M104" i="25"/>
  <c r="L104" i="25" s="1"/>
  <c r="T126" i="25"/>
  <c r="V137" i="25"/>
  <c r="U137" i="25" s="1"/>
  <c r="T142" i="25"/>
  <c r="T144" i="25"/>
  <c r="T147" i="25"/>
  <c r="AC216" i="25"/>
  <c r="AC149" i="25"/>
  <c r="AB149" i="25" s="1"/>
  <c r="T153" i="25"/>
  <c r="T156" i="25"/>
  <c r="T166" i="25"/>
  <c r="T177" i="25"/>
  <c r="T179" i="25"/>
  <c r="T181" i="25"/>
  <c r="T185" i="25"/>
  <c r="T186" i="25"/>
  <c r="T152" i="25"/>
  <c r="V149" i="25" s="1"/>
  <c r="U149" i="25" s="1"/>
  <c r="T155" i="25"/>
  <c r="T159" i="25"/>
  <c r="T162" i="25"/>
  <c r="T165" i="25"/>
  <c r="T169" i="25"/>
  <c r="T172" i="25"/>
  <c r="T176" i="25"/>
  <c r="T180" i="25"/>
  <c r="T184" i="25"/>
  <c r="V145" i="25" l="1"/>
  <c r="U145" i="25" s="1"/>
  <c r="V154" i="25"/>
  <c r="U154" i="25" s="1"/>
  <c r="V160" i="25"/>
  <c r="U160" i="25" s="1"/>
  <c r="V124" i="25"/>
  <c r="U124" i="25" s="1"/>
  <c r="V173" i="25"/>
  <c r="U173" i="25" s="1"/>
  <c r="V185" i="25"/>
  <c r="U185" i="25" s="1"/>
  <c r="V141" i="25"/>
  <c r="U141" i="25" s="1"/>
  <c r="V163" i="25"/>
  <c r="U163" i="25" s="1"/>
  <c r="V128" i="25"/>
  <c r="U128" i="25" s="1"/>
  <c r="V179" i="25"/>
  <c r="U179" i="25" s="1"/>
  <c r="AA219" i="14"/>
  <c r="Y219" i="14"/>
  <c r="AC219" i="14" s="1"/>
  <c r="AA218" i="14"/>
  <c r="Y218" i="14"/>
  <c r="AC218" i="14" s="1"/>
  <c r="AA217" i="14"/>
  <c r="Y217" i="14"/>
  <c r="AA216" i="14"/>
  <c r="Y216" i="14"/>
  <c r="AA215" i="14"/>
  <c r="Y215" i="14"/>
  <c r="AA214" i="14"/>
  <c r="Y214" i="14"/>
  <c r="AA213" i="14"/>
  <c r="Y213" i="14"/>
  <c r="AC213" i="14" s="1"/>
  <c r="AB213" i="14" s="1"/>
  <c r="AC212" i="14"/>
  <c r="AC211" i="14"/>
  <c r="AC210" i="14"/>
  <c r="AC209" i="14"/>
  <c r="AC208" i="14"/>
  <c r="AC207" i="14"/>
  <c r="AC206" i="14"/>
  <c r="AC205" i="14"/>
  <c r="AC204" i="14"/>
  <c r="AC203" i="14"/>
  <c r="AA202" i="14"/>
  <c r="Y202" i="14"/>
  <c r="AC202" i="14" s="1"/>
  <c r="AB202" i="14" s="1"/>
  <c r="K219" i="14"/>
  <c r="I219" i="14"/>
  <c r="K218" i="14"/>
  <c r="I218" i="14"/>
  <c r="K217" i="14"/>
  <c r="I217" i="14"/>
  <c r="K216" i="14"/>
  <c r="I216" i="14"/>
  <c r="K215" i="14"/>
  <c r="I215" i="14"/>
  <c r="K214" i="14"/>
  <c r="I214" i="14"/>
  <c r="K213" i="14"/>
  <c r="I213" i="14"/>
  <c r="K202" i="14"/>
  <c r="I202" i="14"/>
  <c r="AA196" i="14"/>
  <c r="Y196" i="14"/>
  <c r="AA194" i="14"/>
  <c r="Y194" i="14"/>
  <c r="AC194" i="14" s="1"/>
  <c r="AB194" i="14" s="1"/>
  <c r="AA191" i="14"/>
  <c r="Y191" i="14"/>
  <c r="AA189" i="14"/>
  <c r="Y189" i="14"/>
  <c r="AC189" i="14" s="1"/>
  <c r="AB189" i="14" s="1"/>
  <c r="Y124" i="14"/>
  <c r="AA124" i="14"/>
  <c r="Y125" i="14"/>
  <c r="AA125" i="14"/>
  <c r="K196" i="14"/>
  <c r="I196" i="14"/>
  <c r="K194" i="14"/>
  <c r="I194" i="14"/>
  <c r="K191" i="14"/>
  <c r="I191" i="14"/>
  <c r="K189" i="14"/>
  <c r="I189" i="14"/>
  <c r="I124" i="14"/>
  <c r="K124" i="14"/>
  <c r="I125" i="14"/>
  <c r="K125" i="14"/>
  <c r="AC214" i="14" l="1"/>
  <c r="M196" i="14"/>
  <c r="L196" i="14" s="1"/>
  <c r="AC191" i="14"/>
  <c r="AB191" i="14" s="1"/>
  <c r="AC196" i="14"/>
  <c r="AB196" i="14" s="1"/>
  <c r="M124" i="14"/>
  <c r="L124" i="14" s="1"/>
  <c r="AC124" i="14"/>
  <c r="AB124" i="14" s="1"/>
  <c r="AC215" i="14"/>
  <c r="AC217" i="14"/>
  <c r="AC125" i="14"/>
  <c r="AC216" i="14"/>
  <c r="M125" i="14"/>
  <c r="M189" i="14"/>
  <c r="L189" i="14" s="1"/>
  <c r="M194" i="14"/>
  <c r="L194" i="14" s="1"/>
  <c r="M191" i="14"/>
  <c r="L191" i="14" s="1"/>
  <c r="AC112" i="14" l="1"/>
  <c r="AC111" i="14"/>
  <c r="AA120" i="14"/>
  <c r="AA116" i="14"/>
  <c r="Y116" i="14"/>
  <c r="AA113" i="14"/>
  <c r="Y113" i="14"/>
  <c r="AA109" i="14"/>
  <c r="Y109" i="14"/>
  <c r="K120" i="14"/>
  <c r="M120" i="14" s="1"/>
  <c r="L120" i="14" s="1"/>
  <c r="K116" i="14"/>
  <c r="I116" i="14"/>
  <c r="K113" i="14"/>
  <c r="I113" i="14"/>
  <c r="K109" i="14"/>
  <c r="I109" i="14"/>
  <c r="M116" i="14" l="1"/>
  <c r="L116" i="14" s="1"/>
  <c r="AC113" i="14"/>
  <c r="AB113" i="14" s="1"/>
  <c r="M113" i="14"/>
  <c r="L113" i="14" s="1"/>
  <c r="M109" i="14"/>
  <c r="L109" i="14" s="1"/>
  <c r="AA63" i="14" l="1"/>
  <c r="Y63" i="14"/>
  <c r="AA62" i="14"/>
  <c r="Y62" i="14"/>
  <c r="AA61" i="14"/>
  <c r="Y61" i="14"/>
  <c r="AA59" i="14"/>
  <c r="Y59" i="14"/>
  <c r="I44" i="14"/>
  <c r="K44" i="14"/>
  <c r="I45" i="14"/>
  <c r="K45" i="14"/>
  <c r="I46" i="14"/>
  <c r="K46" i="14"/>
  <c r="I47" i="14"/>
  <c r="K47" i="14"/>
  <c r="I48" i="14"/>
  <c r="K48" i="14"/>
  <c r="I49" i="14"/>
  <c r="K49" i="14"/>
  <c r="I50" i="14"/>
  <c r="K50" i="14"/>
  <c r="I51" i="14"/>
  <c r="K51" i="14"/>
  <c r="AA57" i="14"/>
  <c r="Y57" i="14"/>
  <c r="AA56" i="14"/>
  <c r="Y56" i="14"/>
  <c r="AA55" i="14"/>
  <c r="Y55" i="14"/>
  <c r="AA54" i="14"/>
  <c r="Y54" i="14"/>
  <c r="AA53" i="14"/>
  <c r="Y53" i="14"/>
  <c r="AA52" i="14"/>
  <c r="Y52" i="14"/>
  <c r="AA51" i="14"/>
  <c r="Y51" i="14"/>
  <c r="AA50" i="14"/>
  <c r="Y50" i="14"/>
  <c r="AA49" i="14"/>
  <c r="Y49" i="14"/>
  <c r="AA48" i="14"/>
  <c r="Y48" i="14"/>
  <c r="AA47" i="14"/>
  <c r="Y47" i="14"/>
  <c r="AA46" i="14"/>
  <c r="Y46" i="14"/>
  <c r="AA45" i="14"/>
  <c r="Y45" i="14"/>
  <c r="AA44" i="14"/>
  <c r="Y44" i="14"/>
  <c r="Y24" i="14" l="1"/>
  <c r="Y23" i="14"/>
  <c r="AA198" i="14" l="1"/>
  <c r="Y198" i="14"/>
  <c r="K198" i="14"/>
  <c r="I198" i="14"/>
  <c r="AC198" i="14" l="1"/>
  <c r="AB198" i="14" s="1"/>
  <c r="M198" i="14"/>
  <c r="L198" i="14" s="1"/>
  <c r="AA84" i="14" l="1"/>
  <c r="Y84" i="14"/>
  <c r="AA83" i="14"/>
  <c r="Y83" i="14"/>
  <c r="AA81" i="14"/>
  <c r="Y81" i="14"/>
  <c r="AA80" i="14"/>
  <c r="Y80" i="14"/>
  <c r="AA79" i="14"/>
  <c r="Y79" i="14"/>
  <c r="AC84" i="14" l="1"/>
  <c r="AC80" i="14"/>
  <c r="AC83" i="14"/>
  <c r="AC79" i="14"/>
  <c r="AB79" i="14" s="1"/>
  <c r="AC81" i="14"/>
  <c r="AA78" i="14"/>
  <c r="Y78" i="14"/>
  <c r="AA77" i="14"/>
  <c r="Y77" i="14"/>
  <c r="AA76" i="14"/>
  <c r="Y76" i="14"/>
  <c r="AA75" i="14"/>
  <c r="Y75" i="14"/>
  <c r="AA74" i="14"/>
  <c r="Y74" i="14"/>
  <c r="AA73" i="14"/>
  <c r="Y73" i="14"/>
  <c r="AC74" i="14" l="1"/>
  <c r="AC78" i="14"/>
  <c r="AC77" i="14"/>
  <c r="AC76" i="14"/>
  <c r="AC75" i="14"/>
  <c r="AC73" i="14"/>
  <c r="AB73" i="14" s="1"/>
  <c r="AA72" i="14" l="1"/>
  <c r="Y72" i="14"/>
  <c r="AA71" i="14"/>
  <c r="Y71" i="14"/>
  <c r="AA70" i="14"/>
  <c r="Y70" i="14"/>
  <c r="AA69" i="14"/>
  <c r="Y69" i="14"/>
  <c r="AA66" i="14"/>
  <c r="Y66" i="14"/>
  <c r="AA65" i="14"/>
  <c r="Y65" i="14"/>
  <c r="AA64" i="14"/>
  <c r="Y64" i="14"/>
  <c r="AC66" i="14" l="1"/>
  <c r="AC70" i="14"/>
  <c r="AC72" i="14"/>
  <c r="AC64" i="14"/>
  <c r="AB64" i="14" s="1"/>
  <c r="AC71" i="14"/>
  <c r="AC65" i="14"/>
  <c r="AC69" i="14"/>
  <c r="AB69" i="14" s="1"/>
  <c r="AA43" i="14"/>
  <c r="Y43" i="14"/>
  <c r="AA42" i="14"/>
  <c r="Y42" i="14"/>
  <c r="AA41" i="14"/>
  <c r="Y41" i="14"/>
  <c r="AA40" i="14"/>
  <c r="Y40" i="14"/>
  <c r="AA39" i="14"/>
  <c r="Y39" i="14"/>
  <c r="AA38" i="14"/>
  <c r="Y38" i="14"/>
  <c r="AA37" i="14"/>
  <c r="Y37" i="14"/>
  <c r="AA36" i="14"/>
  <c r="Y36" i="14"/>
  <c r="AA35" i="14"/>
  <c r="Y35" i="14"/>
  <c r="AA34" i="14"/>
  <c r="Y34" i="14"/>
  <c r="AA33" i="14"/>
  <c r="Y33" i="14"/>
  <c r="AA32" i="14"/>
  <c r="Y32" i="14"/>
  <c r="AA31" i="14"/>
  <c r="Y31" i="14"/>
  <c r="AA30" i="14"/>
  <c r="Y30" i="14"/>
  <c r="AA29" i="14"/>
  <c r="Y29" i="14"/>
  <c r="AA28" i="14"/>
  <c r="Y28" i="14"/>
  <c r="AA27" i="14"/>
  <c r="Y27" i="14"/>
  <c r="AA26" i="14"/>
  <c r="Y26" i="14"/>
  <c r="AA25" i="14"/>
  <c r="Y25" i="14"/>
  <c r="AA15" i="14" l="1"/>
  <c r="AA16" i="14"/>
  <c r="AA17" i="14"/>
  <c r="I14" i="14"/>
  <c r="I15" i="14"/>
  <c r="I16" i="14"/>
  <c r="I17" i="14"/>
  <c r="I10" i="14"/>
  <c r="I11" i="14"/>
  <c r="I12" i="14"/>
  <c r="S188" i="14" l="1"/>
  <c r="Q188" i="14"/>
  <c r="R188" i="14" s="1"/>
  <c r="O188" i="14"/>
  <c r="P188" i="14" s="1"/>
  <c r="AA187" i="14"/>
  <c r="Y187" i="14"/>
  <c r="S187" i="14"/>
  <c r="Q187" i="14"/>
  <c r="R187" i="14" s="1"/>
  <c r="O187" i="14"/>
  <c r="P187" i="14" s="1"/>
  <c r="K187" i="14"/>
  <c r="I187" i="14"/>
  <c r="S186" i="14"/>
  <c r="Q186" i="14"/>
  <c r="R186" i="14" s="1"/>
  <c r="O186" i="14"/>
  <c r="P186" i="14" s="1"/>
  <c r="S185" i="14"/>
  <c r="Q185" i="14"/>
  <c r="R185" i="14" s="1"/>
  <c r="O185" i="14"/>
  <c r="P185" i="14" s="1"/>
  <c r="S184" i="14"/>
  <c r="Q184" i="14"/>
  <c r="R184" i="14" s="1"/>
  <c r="O184" i="14"/>
  <c r="P184" i="14" s="1"/>
  <c r="S183" i="14"/>
  <c r="Q183" i="14"/>
  <c r="R183" i="14" s="1"/>
  <c r="O183" i="14"/>
  <c r="P183" i="14" s="1"/>
  <c r="S182" i="14"/>
  <c r="Q182" i="14"/>
  <c r="R182" i="14" s="1"/>
  <c r="O182" i="14"/>
  <c r="P182" i="14" s="1"/>
  <c r="AA181" i="14"/>
  <c r="Y181" i="14"/>
  <c r="S181" i="14"/>
  <c r="Q181" i="14"/>
  <c r="R181" i="14" s="1"/>
  <c r="O181" i="14"/>
  <c r="P181" i="14" s="1"/>
  <c r="K181" i="14"/>
  <c r="I181" i="14"/>
  <c r="S180" i="14"/>
  <c r="Q180" i="14"/>
  <c r="R180" i="14" s="1"/>
  <c r="O180" i="14"/>
  <c r="P180" i="14" s="1"/>
  <c r="S179" i="14"/>
  <c r="Q179" i="14"/>
  <c r="R179" i="14" s="1"/>
  <c r="O179" i="14"/>
  <c r="P179" i="14" s="1"/>
  <c r="S178" i="14"/>
  <c r="Q178" i="14"/>
  <c r="R178" i="14" s="1"/>
  <c r="O178" i="14"/>
  <c r="P178" i="14" s="1"/>
  <c r="S177" i="14"/>
  <c r="Q177" i="14"/>
  <c r="R177" i="14" s="1"/>
  <c r="O177" i="14"/>
  <c r="P177" i="14" s="1"/>
  <c r="S176" i="14"/>
  <c r="Q176" i="14"/>
  <c r="R176" i="14" s="1"/>
  <c r="O176" i="14"/>
  <c r="P176" i="14" s="1"/>
  <c r="AA175" i="14"/>
  <c r="Y175" i="14"/>
  <c r="S175" i="14"/>
  <c r="Q175" i="14"/>
  <c r="R175" i="14" s="1"/>
  <c r="O175" i="14"/>
  <c r="P175" i="14" s="1"/>
  <c r="K175" i="14"/>
  <c r="I175" i="14"/>
  <c r="S174" i="14"/>
  <c r="Q174" i="14"/>
  <c r="R174" i="14" s="1"/>
  <c r="O174" i="14"/>
  <c r="P174" i="14" s="1"/>
  <c r="S173" i="14"/>
  <c r="Q173" i="14"/>
  <c r="R173" i="14" s="1"/>
  <c r="O173" i="14"/>
  <c r="P173" i="14" s="1"/>
  <c r="AA172" i="14"/>
  <c r="Y172" i="14"/>
  <c r="S172" i="14"/>
  <c r="Q172" i="14"/>
  <c r="R172" i="14" s="1"/>
  <c r="O172" i="14"/>
  <c r="P172" i="14" s="1"/>
  <c r="K172" i="14"/>
  <c r="I172" i="14"/>
  <c r="S171" i="14"/>
  <c r="Q171" i="14"/>
  <c r="R171" i="14" s="1"/>
  <c r="O171" i="14"/>
  <c r="P171" i="14" s="1"/>
  <c r="S170" i="14"/>
  <c r="Q170" i="14"/>
  <c r="R170" i="14" s="1"/>
  <c r="O170" i="14"/>
  <c r="P170" i="14" s="1"/>
  <c r="S169" i="14"/>
  <c r="Q169" i="14"/>
  <c r="R169" i="14" s="1"/>
  <c r="O169" i="14"/>
  <c r="P169" i="14" s="1"/>
  <c r="S168" i="14"/>
  <c r="Q168" i="14"/>
  <c r="R168" i="14" s="1"/>
  <c r="O168" i="14"/>
  <c r="P168" i="14" s="1"/>
  <c r="S167" i="14"/>
  <c r="Q167" i="14"/>
  <c r="R167" i="14" s="1"/>
  <c r="O167" i="14"/>
  <c r="P167" i="14" s="1"/>
  <c r="S166" i="14"/>
  <c r="Q166" i="14"/>
  <c r="R166" i="14" s="1"/>
  <c r="O166" i="14"/>
  <c r="P166" i="14" s="1"/>
  <c r="AA165" i="14"/>
  <c r="Y165" i="14"/>
  <c r="S165" i="14"/>
  <c r="Q165" i="14"/>
  <c r="R165" i="14" s="1"/>
  <c r="O165" i="14"/>
  <c r="P165" i="14" s="1"/>
  <c r="K165" i="14"/>
  <c r="I165" i="14"/>
  <c r="S164" i="14"/>
  <c r="Q164" i="14"/>
  <c r="R164" i="14" s="1"/>
  <c r="O164" i="14"/>
  <c r="P164" i="14" s="1"/>
  <c r="S163" i="14"/>
  <c r="Q163" i="14"/>
  <c r="R163" i="14" s="1"/>
  <c r="O163" i="14"/>
  <c r="P163" i="14" s="1"/>
  <c r="AA162" i="14"/>
  <c r="Y162" i="14"/>
  <c r="S162" i="14"/>
  <c r="Q162" i="14"/>
  <c r="R162" i="14" s="1"/>
  <c r="O162" i="14"/>
  <c r="P162" i="14" s="1"/>
  <c r="K162" i="14"/>
  <c r="I162" i="14"/>
  <c r="S161" i="14"/>
  <c r="Q161" i="14"/>
  <c r="R161" i="14" s="1"/>
  <c r="O161" i="14"/>
  <c r="P161" i="14" s="1"/>
  <c r="S160" i="14"/>
  <c r="Q160" i="14"/>
  <c r="R160" i="14" s="1"/>
  <c r="O160" i="14"/>
  <c r="P160" i="14" s="1"/>
  <c r="S159" i="14"/>
  <c r="Q159" i="14"/>
  <c r="R159" i="14" s="1"/>
  <c r="O159" i="14"/>
  <c r="P159" i="14" s="1"/>
  <c r="S158" i="14"/>
  <c r="Q158" i="14"/>
  <c r="R158" i="14" s="1"/>
  <c r="O158" i="14"/>
  <c r="P158" i="14" s="1"/>
  <c r="S157" i="14"/>
  <c r="Q157" i="14"/>
  <c r="R157" i="14" s="1"/>
  <c r="O157" i="14"/>
  <c r="P157" i="14" s="1"/>
  <c r="AA156" i="14"/>
  <c r="Y156" i="14"/>
  <c r="S156" i="14"/>
  <c r="Q156" i="14"/>
  <c r="R156" i="14" s="1"/>
  <c r="O156" i="14"/>
  <c r="P156" i="14" s="1"/>
  <c r="K156" i="14"/>
  <c r="I156" i="14"/>
  <c r="S155" i="14"/>
  <c r="Q155" i="14"/>
  <c r="R155" i="14" s="1"/>
  <c r="O155" i="14"/>
  <c r="P155" i="14" s="1"/>
  <c r="S154" i="14"/>
  <c r="Q154" i="14"/>
  <c r="R154" i="14" s="1"/>
  <c r="O154" i="14"/>
  <c r="P154" i="14" s="1"/>
  <c r="S153" i="14"/>
  <c r="Q153" i="14"/>
  <c r="R153" i="14" s="1"/>
  <c r="O153" i="14"/>
  <c r="P153" i="14" s="1"/>
  <c r="S152" i="14"/>
  <c r="Q152" i="14"/>
  <c r="R152" i="14" s="1"/>
  <c r="O152" i="14"/>
  <c r="P152" i="14" s="1"/>
  <c r="AA151" i="14"/>
  <c r="Y151" i="14"/>
  <c r="S151" i="14"/>
  <c r="Q151" i="14"/>
  <c r="R151" i="14" s="1"/>
  <c r="O151" i="14"/>
  <c r="P151" i="14" s="1"/>
  <c r="K151" i="14"/>
  <c r="I151" i="14"/>
  <c r="S150" i="14"/>
  <c r="Q150" i="14"/>
  <c r="R150" i="14" s="1"/>
  <c r="O150" i="14"/>
  <c r="P150" i="14" s="1"/>
  <c r="S149" i="14"/>
  <c r="Q149" i="14"/>
  <c r="R149" i="14" s="1"/>
  <c r="O149" i="14"/>
  <c r="P149" i="14" s="1"/>
  <c r="S148" i="14"/>
  <c r="Q148" i="14"/>
  <c r="R148" i="14" s="1"/>
  <c r="O148" i="14"/>
  <c r="P148" i="14" s="1"/>
  <c r="AA147" i="14"/>
  <c r="Y147" i="14"/>
  <c r="S147" i="14"/>
  <c r="Q147" i="14"/>
  <c r="R147" i="14" s="1"/>
  <c r="O147" i="14"/>
  <c r="P147" i="14" s="1"/>
  <c r="K147" i="14"/>
  <c r="I147" i="14"/>
  <c r="S146" i="14"/>
  <c r="Q146" i="14"/>
  <c r="R146" i="14" s="1"/>
  <c r="O146" i="14"/>
  <c r="P146" i="14" s="1"/>
  <c r="S145" i="14"/>
  <c r="Q145" i="14"/>
  <c r="R145" i="14" s="1"/>
  <c r="O145" i="14"/>
  <c r="P145" i="14" s="1"/>
  <c r="S144" i="14"/>
  <c r="Q144" i="14"/>
  <c r="R144" i="14" s="1"/>
  <c r="O144" i="14"/>
  <c r="P144" i="14" s="1"/>
  <c r="AA143" i="14"/>
  <c r="Y143" i="14"/>
  <c r="S143" i="14"/>
  <c r="Q143" i="14"/>
  <c r="R143" i="14" s="1"/>
  <c r="O143" i="14"/>
  <c r="P143" i="14" s="1"/>
  <c r="K143" i="14"/>
  <c r="I143" i="14"/>
  <c r="S142" i="14"/>
  <c r="Q142" i="14"/>
  <c r="R142" i="14" s="1"/>
  <c r="O142" i="14"/>
  <c r="P142" i="14" s="1"/>
  <c r="S141" i="14"/>
  <c r="Q141" i="14"/>
  <c r="R141" i="14" s="1"/>
  <c r="O141" i="14"/>
  <c r="P141" i="14" s="1"/>
  <c r="S140" i="14"/>
  <c r="Q140" i="14"/>
  <c r="R140" i="14" s="1"/>
  <c r="O140" i="14"/>
  <c r="P140" i="14" s="1"/>
  <c r="AA139" i="14"/>
  <c r="Y139" i="14"/>
  <c r="S139" i="14"/>
  <c r="Q139" i="14"/>
  <c r="R139" i="14" s="1"/>
  <c r="O139" i="14"/>
  <c r="P139" i="14" s="1"/>
  <c r="K139" i="14"/>
  <c r="I139" i="14"/>
  <c r="S138" i="14"/>
  <c r="Q138" i="14"/>
  <c r="R138" i="14" s="1"/>
  <c r="O138" i="14"/>
  <c r="P138" i="14" s="1"/>
  <c r="S137" i="14"/>
  <c r="Q137" i="14"/>
  <c r="R137" i="14" s="1"/>
  <c r="O137" i="14"/>
  <c r="P137" i="14" s="1"/>
  <c r="S136" i="14"/>
  <c r="Q136" i="14"/>
  <c r="R136" i="14" s="1"/>
  <c r="O136" i="14"/>
  <c r="P136" i="14" s="1"/>
  <c r="AA135" i="14"/>
  <c r="Y135" i="14"/>
  <c r="S135" i="14"/>
  <c r="Q135" i="14"/>
  <c r="R135" i="14" s="1"/>
  <c r="O135" i="14"/>
  <c r="P135" i="14" s="1"/>
  <c r="K135" i="14"/>
  <c r="I135" i="14"/>
  <c r="S134" i="14"/>
  <c r="Q134" i="14"/>
  <c r="R134" i="14" s="1"/>
  <c r="O134" i="14"/>
  <c r="P134" i="14" s="1"/>
  <c r="S133" i="14"/>
  <c r="Q133" i="14"/>
  <c r="R133" i="14" s="1"/>
  <c r="O133" i="14"/>
  <c r="P133" i="14" s="1"/>
  <c r="S132" i="14"/>
  <c r="Q132" i="14"/>
  <c r="R132" i="14" s="1"/>
  <c r="O132" i="14"/>
  <c r="P132" i="14" s="1"/>
  <c r="S131" i="14"/>
  <c r="Q131" i="14"/>
  <c r="R131" i="14" s="1"/>
  <c r="O131" i="14"/>
  <c r="P131" i="14" s="1"/>
  <c r="AA130" i="14"/>
  <c r="Y130" i="14"/>
  <c r="S130" i="14"/>
  <c r="Q130" i="14"/>
  <c r="R130" i="14" s="1"/>
  <c r="O130" i="14"/>
  <c r="P130" i="14" s="1"/>
  <c r="K130" i="14"/>
  <c r="I130" i="14"/>
  <c r="S129" i="14"/>
  <c r="Q129" i="14"/>
  <c r="R129" i="14" s="1"/>
  <c r="O129" i="14"/>
  <c r="P129" i="14" s="1"/>
  <c r="S128" i="14"/>
  <c r="Q128" i="14"/>
  <c r="R128" i="14" s="1"/>
  <c r="O128" i="14"/>
  <c r="P128" i="14" s="1"/>
  <c r="S127" i="14"/>
  <c r="Q127" i="14"/>
  <c r="R127" i="14" s="1"/>
  <c r="O127" i="14"/>
  <c r="P127" i="14" s="1"/>
  <c r="AA126" i="14"/>
  <c r="Y126" i="14"/>
  <c r="S126" i="14"/>
  <c r="Q126" i="14"/>
  <c r="R126" i="14" s="1"/>
  <c r="O126" i="14"/>
  <c r="K126" i="14"/>
  <c r="I126" i="14"/>
  <c r="AA58" i="14"/>
  <c r="Y58" i="14"/>
  <c r="AC35" i="14"/>
  <c r="AB35" i="14" s="1"/>
  <c r="AC33" i="14"/>
  <c r="AC25" i="14"/>
  <c r="AB25" i="14" s="1"/>
  <c r="AA24" i="14"/>
  <c r="AA23" i="14"/>
  <c r="AA22" i="14"/>
  <c r="Y22" i="14"/>
  <c r="AA21" i="14"/>
  <c r="Y21" i="14"/>
  <c r="AA20" i="14"/>
  <c r="Y20" i="14"/>
  <c r="AA19" i="14"/>
  <c r="Y19" i="14"/>
  <c r="AA18" i="14"/>
  <c r="Y18" i="14"/>
  <c r="Y17" i="14"/>
  <c r="AC17" i="14" s="1"/>
  <c r="Y16" i="14"/>
  <c r="AC16" i="14" s="1"/>
  <c r="Y15" i="14"/>
  <c r="AC15" i="14" s="1"/>
  <c r="AA14" i="14"/>
  <c r="Y14" i="14"/>
  <c r="AA13" i="14"/>
  <c r="Y13" i="14"/>
  <c r="AA12" i="14"/>
  <c r="Y12" i="14"/>
  <c r="AA11" i="14"/>
  <c r="Y11" i="14"/>
  <c r="AA10" i="14"/>
  <c r="Y10" i="14"/>
  <c r="AA9" i="14"/>
  <c r="Y9" i="14"/>
  <c r="K84" i="14"/>
  <c r="I84" i="14"/>
  <c r="K83" i="14"/>
  <c r="I83" i="14"/>
  <c r="K81" i="14"/>
  <c r="I81" i="14"/>
  <c r="K80" i="14"/>
  <c r="I80" i="14"/>
  <c r="K79" i="14"/>
  <c r="I79" i="14"/>
  <c r="K78" i="14"/>
  <c r="I78" i="14"/>
  <c r="K77" i="14"/>
  <c r="I77" i="14"/>
  <c r="K76" i="14"/>
  <c r="I76" i="14"/>
  <c r="K75" i="14"/>
  <c r="I75" i="14"/>
  <c r="K74" i="14"/>
  <c r="I74" i="14"/>
  <c r="K73" i="14"/>
  <c r="I73" i="14"/>
  <c r="K72" i="14"/>
  <c r="I72" i="14"/>
  <c r="K71" i="14"/>
  <c r="I71" i="14"/>
  <c r="K70" i="14"/>
  <c r="I70" i="14"/>
  <c r="K69" i="14"/>
  <c r="I69" i="14"/>
  <c r="K66" i="14"/>
  <c r="I66" i="14"/>
  <c r="K65" i="14"/>
  <c r="I65" i="14"/>
  <c r="K64" i="14"/>
  <c r="I64" i="14"/>
  <c r="K63" i="14"/>
  <c r="I63" i="14"/>
  <c r="K62" i="14"/>
  <c r="I62" i="14"/>
  <c r="K61" i="14"/>
  <c r="I61" i="14"/>
  <c r="K59" i="14"/>
  <c r="I59" i="14"/>
  <c r="K58" i="14"/>
  <c r="I58" i="14"/>
  <c r="K57" i="14"/>
  <c r="I57" i="14"/>
  <c r="K56" i="14"/>
  <c r="I56" i="14"/>
  <c r="K55" i="14"/>
  <c r="I55" i="14"/>
  <c r="K54" i="14"/>
  <c r="I54" i="14"/>
  <c r="K53" i="14"/>
  <c r="I53" i="14"/>
  <c r="K52" i="14"/>
  <c r="I52" i="14"/>
  <c r="K43" i="14"/>
  <c r="I43" i="14"/>
  <c r="K42" i="14"/>
  <c r="I42" i="14"/>
  <c r="K41" i="14"/>
  <c r="I41" i="14"/>
  <c r="K40" i="14"/>
  <c r="I40" i="14"/>
  <c r="K39" i="14"/>
  <c r="I39" i="14"/>
  <c r="K38" i="14"/>
  <c r="I38" i="14"/>
  <c r="K37" i="14"/>
  <c r="I37" i="14"/>
  <c r="K36" i="14"/>
  <c r="I36" i="14"/>
  <c r="K35" i="14"/>
  <c r="I35" i="14"/>
  <c r="K34" i="14"/>
  <c r="I34" i="14"/>
  <c r="K33" i="14"/>
  <c r="I33" i="14"/>
  <c r="K32" i="14"/>
  <c r="I32" i="14"/>
  <c r="K31" i="14"/>
  <c r="I31" i="14"/>
  <c r="K30" i="14"/>
  <c r="I30" i="14"/>
  <c r="K29" i="14"/>
  <c r="I29" i="14"/>
  <c r="K28" i="14"/>
  <c r="I28" i="14"/>
  <c r="K27" i="14"/>
  <c r="I27" i="14"/>
  <c r="K26" i="14"/>
  <c r="I26" i="14"/>
  <c r="K25" i="14"/>
  <c r="I25" i="14"/>
  <c r="K24" i="14"/>
  <c r="I24" i="14"/>
  <c r="K23" i="14"/>
  <c r="I23" i="14"/>
  <c r="K22" i="14"/>
  <c r="I22" i="14"/>
  <c r="K21" i="14"/>
  <c r="I21" i="14"/>
  <c r="K20" i="14"/>
  <c r="I20" i="14"/>
  <c r="K19" i="14"/>
  <c r="I19" i="14"/>
  <c r="K18" i="14"/>
  <c r="I18" i="14"/>
  <c r="K17" i="14"/>
  <c r="K16" i="14"/>
  <c r="M16" i="14" s="1"/>
  <c r="K15" i="14"/>
  <c r="K14" i="14"/>
  <c r="M14" i="14" s="1"/>
  <c r="L14" i="14" s="1"/>
  <c r="K13" i="14"/>
  <c r="I13" i="14"/>
  <c r="K12" i="14"/>
  <c r="M12" i="14" s="1"/>
  <c r="K11" i="14"/>
  <c r="K10" i="14"/>
  <c r="M10" i="14" s="1"/>
  <c r="Q100" i="14" l="1"/>
  <c r="R100" i="14" s="1"/>
  <c r="P126" i="14"/>
  <c r="AC165" i="14"/>
  <c r="AB165" i="14" s="1"/>
  <c r="AC162" i="14"/>
  <c r="AB162" i="14" s="1"/>
  <c r="AC187" i="14"/>
  <c r="AB187" i="14" s="1"/>
  <c r="AC62" i="14"/>
  <c r="AB62" i="14" s="1"/>
  <c r="AC23" i="14"/>
  <c r="AB23" i="14" s="1"/>
  <c r="M215" i="14"/>
  <c r="M217" i="14"/>
  <c r="AC55" i="14"/>
  <c r="AC59" i="14"/>
  <c r="AB59" i="14" s="1"/>
  <c r="T152" i="14"/>
  <c r="T164" i="14"/>
  <c r="T154" i="14"/>
  <c r="T182" i="14"/>
  <c r="T186" i="14"/>
  <c r="M29" i="14"/>
  <c r="L29" i="14" s="1"/>
  <c r="M31" i="14"/>
  <c r="M33" i="14"/>
  <c r="M35" i="14"/>
  <c r="L35" i="14" s="1"/>
  <c r="M37" i="14"/>
  <c r="M43" i="14"/>
  <c r="M45" i="14"/>
  <c r="M47" i="14"/>
  <c r="M126" i="14"/>
  <c r="L126" i="14" s="1"/>
  <c r="AC147" i="14"/>
  <c r="AB147" i="14" s="1"/>
  <c r="T169" i="14"/>
  <c r="T179" i="14"/>
  <c r="T181" i="14"/>
  <c r="M216" i="14"/>
  <c r="AC24" i="14"/>
  <c r="AC26" i="14"/>
  <c r="AC32" i="14"/>
  <c r="AB32" i="14" s="1"/>
  <c r="AC34" i="14"/>
  <c r="AB34" i="14" s="1"/>
  <c r="AC38" i="14"/>
  <c r="AB38" i="14" s="1"/>
  <c r="AC40" i="14"/>
  <c r="AC46" i="14"/>
  <c r="AC48" i="14"/>
  <c r="AC54" i="14"/>
  <c r="AC56" i="14"/>
  <c r="T144" i="14"/>
  <c r="AC41" i="14"/>
  <c r="AB41" i="14" s="1"/>
  <c r="AC45" i="14"/>
  <c r="AC53" i="14"/>
  <c r="T159" i="14"/>
  <c r="AC172" i="14"/>
  <c r="AB172" i="14" s="1"/>
  <c r="M175" i="14"/>
  <c r="L175" i="14" s="1"/>
  <c r="AC13" i="14"/>
  <c r="AB13" i="14" s="1"/>
  <c r="AC39" i="14"/>
  <c r="AC47" i="14"/>
  <c r="AC49" i="14"/>
  <c r="AC57" i="14"/>
  <c r="M135" i="14"/>
  <c r="L135" i="14" s="1"/>
  <c r="M139" i="14"/>
  <c r="L139" i="14" s="1"/>
  <c r="M147" i="14"/>
  <c r="L147" i="14" s="1"/>
  <c r="M172" i="14"/>
  <c r="L172" i="14" s="1"/>
  <c r="M187" i="14"/>
  <c r="L187" i="14" s="1"/>
  <c r="AC21" i="14"/>
  <c r="AC139" i="14"/>
  <c r="AB139" i="14" s="1"/>
  <c r="M162" i="14"/>
  <c r="L162" i="14" s="1"/>
  <c r="T177" i="14"/>
  <c r="M181" i="14"/>
  <c r="L181" i="14" s="1"/>
  <c r="M58" i="14"/>
  <c r="L58" i="14" s="1"/>
  <c r="M61" i="14"/>
  <c r="M63" i="14"/>
  <c r="M65" i="14"/>
  <c r="M69" i="14"/>
  <c r="L69" i="14" s="1"/>
  <c r="AC27" i="14"/>
  <c r="AC31" i="14"/>
  <c r="AC126" i="14"/>
  <c r="AB126" i="14" s="1"/>
  <c r="T129" i="14"/>
  <c r="AC130" i="14"/>
  <c r="AB130" i="14" s="1"/>
  <c r="T133" i="14"/>
  <c r="T135" i="14"/>
  <c r="T137" i="14"/>
  <c r="T139" i="14"/>
  <c r="T149" i="14"/>
  <c r="T151" i="14"/>
  <c r="T157" i="14"/>
  <c r="M165" i="14"/>
  <c r="L165" i="14" s="1"/>
  <c r="M49" i="14"/>
  <c r="M51" i="14"/>
  <c r="M53" i="14"/>
  <c r="M219" i="14"/>
  <c r="AC22" i="14"/>
  <c r="AB22" i="14" s="1"/>
  <c r="AC29" i="14"/>
  <c r="AB29" i="14" s="1"/>
  <c r="AC36" i="14"/>
  <c r="AC43" i="14"/>
  <c r="AC50" i="14"/>
  <c r="AC52" i="14"/>
  <c r="AB52" i="14" s="1"/>
  <c r="AC61" i="14"/>
  <c r="M143" i="14"/>
  <c r="L143" i="14" s="1"/>
  <c r="AC175" i="14"/>
  <c r="AB175" i="14" s="1"/>
  <c r="M59" i="14"/>
  <c r="L59" i="14" s="1"/>
  <c r="M62" i="14"/>
  <c r="L62" i="14" s="1"/>
  <c r="M64" i="14"/>
  <c r="L64" i="14" s="1"/>
  <c r="M66" i="14"/>
  <c r="M70" i="14"/>
  <c r="M72" i="14"/>
  <c r="M74" i="14"/>
  <c r="M76" i="14"/>
  <c r="M79" i="14"/>
  <c r="L79" i="14" s="1"/>
  <c r="M23" i="14"/>
  <c r="L23" i="14" s="1"/>
  <c r="M218" i="14"/>
  <c r="AC9" i="14"/>
  <c r="AB9" i="14" s="1"/>
  <c r="AC28" i="14"/>
  <c r="AC30" i="14"/>
  <c r="AC37" i="14"/>
  <c r="AC42" i="14"/>
  <c r="AC44" i="14"/>
  <c r="AB44" i="14" s="1"/>
  <c r="AC51" i="14"/>
  <c r="AC58" i="14"/>
  <c r="AB58" i="14" s="1"/>
  <c r="T141" i="14"/>
  <c r="T143" i="14"/>
  <c r="T146" i="14"/>
  <c r="T155" i="14"/>
  <c r="M156" i="14"/>
  <c r="L156" i="14" s="1"/>
  <c r="T161" i="14"/>
  <c r="AC63" i="14"/>
  <c r="M25" i="14"/>
  <c r="L25" i="14" s="1"/>
  <c r="M27" i="14"/>
  <c r="M39" i="14"/>
  <c r="M41" i="14"/>
  <c r="L41" i="14" s="1"/>
  <c r="M55" i="14"/>
  <c r="M57" i="14"/>
  <c r="M81" i="14"/>
  <c r="M84" i="14"/>
  <c r="M203" i="14"/>
  <c r="M205" i="14"/>
  <c r="M207" i="14"/>
  <c r="M209" i="14"/>
  <c r="M211" i="14"/>
  <c r="M213" i="14"/>
  <c r="L213" i="14" s="1"/>
  <c r="AC11" i="14"/>
  <c r="AC14" i="14"/>
  <c r="AB14" i="14" s="1"/>
  <c r="AC18" i="14"/>
  <c r="AB18" i="14" s="1"/>
  <c r="AC20" i="14"/>
  <c r="T156" i="14"/>
  <c r="M202" i="14"/>
  <c r="L202" i="14" s="1"/>
  <c r="M204" i="14"/>
  <c r="M206" i="14"/>
  <c r="M208" i="14"/>
  <c r="M210" i="14"/>
  <c r="M212" i="14"/>
  <c r="M214" i="14"/>
  <c r="AC10" i="14"/>
  <c r="AC12" i="14"/>
  <c r="AC19" i="14"/>
  <c r="T174" i="14"/>
  <c r="AC109" i="14"/>
  <c r="AB109" i="14" s="1"/>
  <c r="AC115" i="14"/>
  <c r="AC117" i="14"/>
  <c r="AC119" i="14"/>
  <c r="AC121" i="14"/>
  <c r="AC123" i="14"/>
  <c r="M151" i="14"/>
  <c r="L151" i="14" s="1"/>
  <c r="T166" i="14"/>
  <c r="T167" i="14"/>
  <c r="T176" i="14"/>
  <c r="AC110" i="14"/>
  <c r="AC116" i="14"/>
  <c r="AB116" i="14" s="1"/>
  <c r="AC118" i="14"/>
  <c r="AC120" i="14"/>
  <c r="AB120" i="14" s="1"/>
  <c r="AC122" i="14"/>
  <c r="T126" i="14"/>
  <c r="M130" i="14"/>
  <c r="L130" i="14" s="1"/>
  <c r="T134" i="14"/>
  <c r="AC135" i="14"/>
  <c r="AB135" i="14" s="1"/>
  <c r="T138" i="14"/>
  <c r="AC143" i="14"/>
  <c r="AB143" i="14" s="1"/>
  <c r="T171" i="14"/>
  <c r="T183" i="14"/>
  <c r="T184" i="14"/>
  <c r="M22" i="14"/>
  <c r="L22" i="14" s="1"/>
  <c r="M18" i="14"/>
  <c r="L18" i="14" s="1"/>
  <c r="M20" i="14"/>
  <c r="T128" i="14"/>
  <c r="T130" i="14"/>
  <c r="T132" i="14"/>
  <c r="T136" i="14"/>
  <c r="T140" i="14"/>
  <c r="T127" i="14"/>
  <c r="T131" i="14"/>
  <c r="T148" i="14"/>
  <c r="AC156" i="14"/>
  <c r="AB156" i="14" s="1"/>
  <c r="T158" i="14"/>
  <c r="T163" i="14"/>
  <c r="T168" i="14"/>
  <c r="T173" i="14"/>
  <c r="T178" i="14"/>
  <c r="AC181" i="14"/>
  <c r="AB181" i="14" s="1"/>
  <c r="T185" i="14"/>
  <c r="T188" i="14"/>
  <c r="T145" i="14"/>
  <c r="T150" i="14"/>
  <c r="T160" i="14"/>
  <c r="T165" i="14"/>
  <c r="T170" i="14"/>
  <c r="T175" i="14"/>
  <c r="T180" i="14"/>
  <c r="T187" i="14"/>
  <c r="V187" i="14" s="1"/>
  <c r="U187" i="14" s="1"/>
  <c r="T142" i="14"/>
  <c r="T147" i="14"/>
  <c r="AC151" i="14"/>
  <c r="AB151" i="14" s="1"/>
  <c r="T153" i="14"/>
  <c r="T162" i="14"/>
  <c r="T172" i="14"/>
  <c r="M13" i="14"/>
  <c r="L13" i="14" s="1"/>
  <c r="M17" i="14"/>
  <c r="M21" i="14"/>
  <c r="M24" i="14"/>
  <c r="M28" i="14"/>
  <c r="M32" i="14"/>
  <c r="L32" i="14" s="1"/>
  <c r="M36" i="14"/>
  <c r="M38" i="14"/>
  <c r="L38" i="14" s="1"/>
  <c r="M42" i="14"/>
  <c r="M46" i="14"/>
  <c r="M50" i="14"/>
  <c r="M54" i="14"/>
  <c r="M11" i="14"/>
  <c r="M15" i="14"/>
  <c r="M19" i="14"/>
  <c r="M26" i="14"/>
  <c r="M30" i="14"/>
  <c r="M34" i="14"/>
  <c r="L34" i="14" s="1"/>
  <c r="M40" i="14"/>
  <c r="M44" i="14"/>
  <c r="L44" i="14" s="1"/>
  <c r="M48" i="14"/>
  <c r="M52" i="14"/>
  <c r="L52" i="14" s="1"/>
  <c r="M56" i="14"/>
  <c r="M71" i="14"/>
  <c r="M75" i="14"/>
  <c r="M78" i="14"/>
  <c r="M83" i="14"/>
  <c r="M73" i="14"/>
  <c r="L73" i="14" s="1"/>
  <c r="M77" i="14"/>
  <c r="M80" i="14"/>
  <c r="V151" i="14" l="1"/>
  <c r="U151" i="14" s="1"/>
  <c r="V162" i="14"/>
  <c r="U162" i="14" s="1"/>
  <c r="V139" i="14"/>
  <c r="U139" i="14" s="1"/>
  <c r="V126" i="14"/>
  <c r="U126" i="14" s="1"/>
  <c r="V135" i="14"/>
  <c r="U135" i="14" s="1"/>
  <c r="V143" i="14"/>
  <c r="U143" i="14" s="1"/>
  <c r="V156" i="14"/>
  <c r="U156" i="14" s="1"/>
  <c r="V165" i="14"/>
  <c r="U165" i="14" s="1"/>
  <c r="V181" i="14"/>
  <c r="U181" i="14" s="1"/>
  <c r="V130" i="14"/>
  <c r="U130" i="14" s="1"/>
  <c r="V172" i="14"/>
  <c r="U172" i="14" s="1"/>
  <c r="V147" i="14"/>
  <c r="U147" i="14" s="1"/>
  <c r="V175" i="14"/>
  <c r="U175" i="14" s="1"/>
  <c r="K9" i="14"/>
  <c r="I9" i="14"/>
  <c r="M9" i="14" l="1"/>
  <c r="L9" i="14" s="1"/>
  <c r="U165" i="23"/>
  <c r="S165" i="23"/>
  <c r="J165" i="23"/>
  <c r="H165" i="23"/>
  <c r="U164" i="23"/>
  <c r="S164" i="23"/>
  <c r="J164" i="23"/>
  <c r="H164" i="23"/>
  <c r="L164" i="23" s="1"/>
  <c r="U163" i="23"/>
  <c r="S163" i="23"/>
  <c r="J163" i="23"/>
  <c r="H163" i="23"/>
  <c r="U162" i="23"/>
  <c r="S162" i="23"/>
  <c r="J162" i="23"/>
  <c r="H162" i="23"/>
  <c r="U161" i="23"/>
  <c r="S161" i="23"/>
  <c r="J161" i="23"/>
  <c r="H161" i="23"/>
  <c r="U160" i="23"/>
  <c r="S160" i="23"/>
  <c r="J160" i="23"/>
  <c r="H160" i="23"/>
  <c r="U159" i="23"/>
  <c r="S159" i="23"/>
  <c r="J159" i="23"/>
  <c r="H159" i="23"/>
  <c r="U148" i="23"/>
  <c r="S148" i="23"/>
  <c r="J148" i="23"/>
  <c r="H148" i="23"/>
  <c r="J147" i="23"/>
  <c r="H147" i="23"/>
  <c r="J146" i="23"/>
  <c r="H146" i="23"/>
  <c r="U145" i="23"/>
  <c r="S145" i="23"/>
  <c r="J145" i="23"/>
  <c r="H145" i="23"/>
  <c r="J144" i="23"/>
  <c r="H144" i="23"/>
  <c r="U143" i="23"/>
  <c r="S143" i="23"/>
  <c r="J143" i="23"/>
  <c r="H143" i="23"/>
  <c r="J142" i="23"/>
  <c r="H142" i="23"/>
  <c r="U141" i="23"/>
  <c r="S141" i="23"/>
  <c r="J141" i="23"/>
  <c r="H141" i="23"/>
  <c r="J140" i="23"/>
  <c r="H140" i="23"/>
  <c r="J139" i="23"/>
  <c r="H139" i="23"/>
  <c r="U138" i="23"/>
  <c r="S138" i="23"/>
  <c r="J138" i="23"/>
  <c r="H138" i="23"/>
  <c r="J137" i="23"/>
  <c r="H137" i="23"/>
  <c r="U136" i="23"/>
  <c r="S136" i="23"/>
  <c r="J136" i="23"/>
  <c r="H136" i="23"/>
  <c r="U135" i="23"/>
  <c r="S135" i="23"/>
  <c r="J135" i="23"/>
  <c r="H135" i="23"/>
  <c r="U132" i="23"/>
  <c r="S132" i="23"/>
  <c r="J132" i="23"/>
  <c r="H132" i="23"/>
  <c r="J131" i="23"/>
  <c r="H131" i="23"/>
  <c r="U130" i="23"/>
  <c r="S130" i="23"/>
  <c r="J130" i="23"/>
  <c r="H130" i="23"/>
  <c r="J129" i="23"/>
  <c r="H129" i="23"/>
  <c r="J128" i="23"/>
  <c r="H128" i="23"/>
  <c r="J127" i="23"/>
  <c r="H127" i="23"/>
  <c r="U126" i="23"/>
  <c r="S126" i="23"/>
  <c r="J126" i="23"/>
  <c r="H126" i="23"/>
  <c r="J125" i="23"/>
  <c r="H125" i="23"/>
  <c r="J124" i="23"/>
  <c r="H124" i="23"/>
  <c r="U123" i="23"/>
  <c r="S123" i="23"/>
  <c r="J123" i="23"/>
  <c r="H123" i="23"/>
  <c r="J122" i="23"/>
  <c r="H122" i="23"/>
  <c r="J121" i="23"/>
  <c r="H121" i="23"/>
  <c r="J120" i="23"/>
  <c r="H120" i="23"/>
  <c r="U119" i="23"/>
  <c r="S119" i="23"/>
  <c r="J119" i="23"/>
  <c r="H119" i="23"/>
  <c r="U118" i="23"/>
  <c r="S118" i="23"/>
  <c r="J118" i="23"/>
  <c r="H118" i="23"/>
  <c r="U117" i="23"/>
  <c r="S117" i="23"/>
  <c r="J117" i="23"/>
  <c r="H117" i="23"/>
  <c r="J116" i="23"/>
  <c r="H116" i="23"/>
  <c r="J115" i="23"/>
  <c r="H115" i="23"/>
  <c r="U114" i="23"/>
  <c r="S114" i="23"/>
  <c r="J114" i="23"/>
  <c r="H114" i="23"/>
  <c r="J113" i="23"/>
  <c r="H113" i="23"/>
  <c r="J111" i="23"/>
  <c r="H111" i="23"/>
  <c r="U110" i="23"/>
  <c r="S110" i="23"/>
  <c r="J110" i="23"/>
  <c r="H110" i="23"/>
  <c r="J109" i="23"/>
  <c r="H109" i="23"/>
  <c r="J108" i="23"/>
  <c r="H108" i="23"/>
  <c r="U107" i="23"/>
  <c r="S107" i="23"/>
  <c r="J107" i="23"/>
  <c r="H107" i="23"/>
  <c r="J106" i="23"/>
  <c r="H106" i="23"/>
  <c r="J105" i="23"/>
  <c r="H105" i="23"/>
  <c r="U104" i="23"/>
  <c r="S104" i="23"/>
  <c r="J104" i="23"/>
  <c r="H104" i="23"/>
  <c r="J103" i="23"/>
  <c r="H103" i="23"/>
  <c r="J102" i="23"/>
  <c r="H102" i="23"/>
  <c r="U101" i="23"/>
  <c r="S101" i="23"/>
  <c r="J101" i="23"/>
  <c r="H101" i="23"/>
  <c r="J100" i="23"/>
  <c r="H100" i="23"/>
  <c r="J97" i="23"/>
  <c r="H97" i="23"/>
  <c r="U96" i="23"/>
  <c r="S96" i="23"/>
  <c r="J96" i="23"/>
  <c r="H96" i="23"/>
  <c r="U88" i="23"/>
  <c r="S88" i="23"/>
  <c r="J88" i="23"/>
  <c r="H88" i="23"/>
  <c r="U81" i="23"/>
  <c r="S81" i="23"/>
  <c r="J81" i="23"/>
  <c r="H81" i="23"/>
  <c r="U78" i="23"/>
  <c r="S78" i="23"/>
  <c r="J78" i="23"/>
  <c r="H78" i="23"/>
  <c r="U74" i="23"/>
  <c r="S74" i="23"/>
  <c r="J74" i="23"/>
  <c r="H74" i="23"/>
  <c r="U72" i="23"/>
  <c r="S72" i="23"/>
  <c r="J72" i="23"/>
  <c r="H72" i="23"/>
  <c r="U70" i="23"/>
  <c r="S70" i="23"/>
  <c r="J70" i="23"/>
  <c r="H70" i="23"/>
  <c r="U65" i="23"/>
  <c r="S65" i="23"/>
  <c r="J65" i="23"/>
  <c r="H65" i="23"/>
  <c r="U64" i="23"/>
  <c r="S64" i="23"/>
  <c r="J64" i="23"/>
  <c r="H64" i="23"/>
  <c r="U63" i="23"/>
  <c r="S63" i="23"/>
  <c r="J63" i="23"/>
  <c r="H63" i="23"/>
  <c r="U57" i="23"/>
  <c r="S57" i="23"/>
  <c r="J57" i="23"/>
  <c r="H57" i="23"/>
  <c r="U49" i="23"/>
  <c r="S49" i="23"/>
  <c r="J49" i="23"/>
  <c r="H49" i="23"/>
  <c r="U46" i="23"/>
  <c r="S46" i="23"/>
  <c r="J46" i="23"/>
  <c r="H46" i="23"/>
  <c r="U44" i="23"/>
  <c r="S44" i="23"/>
  <c r="J44" i="23"/>
  <c r="H44" i="23"/>
  <c r="U42" i="23"/>
  <c r="S42" i="23"/>
  <c r="J42" i="23"/>
  <c r="H42" i="23"/>
  <c r="U36" i="23"/>
  <c r="S36" i="23"/>
  <c r="J36" i="23"/>
  <c r="H36" i="23"/>
  <c r="U35" i="23"/>
  <c r="S35" i="23"/>
  <c r="J35" i="23"/>
  <c r="H35" i="23"/>
  <c r="U34" i="23"/>
  <c r="S34" i="23"/>
  <c r="J34" i="23"/>
  <c r="H34" i="23"/>
  <c r="U33" i="23"/>
  <c r="S33" i="23"/>
  <c r="J33" i="23"/>
  <c r="H33" i="23"/>
  <c r="U29" i="23"/>
  <c r="S29" i="23"/>
  <c r="J29" i="23"/>
  <c r="H29" i="23"/>
  <c r="U27" i="23"/>
  <c r="S27" i="23"/>
  <c r="J27" i="23"/>
  <c r="H27" i="23"/>
  <c r="U25" i="23"/>
  <c r="S25" i="23"/>
  <c r="J25" i="23"/>
  <c r="H25" i="23"/>
  <c r="U21" i="23"/>
  <c r="S21" i="23"/>
  <c r="J21" i="23"/>
  <c r="H21" i="23"/>
  <c r="U17" i="23"/>
  <c r="S17" i="23"/>
  <c r="J17" i="23"/>
  <c r="H17" i="23"/>
  <c r="U12" i="23"/>
  <c r="S12" i="23"/>
  <c r="J12" i="23"/>
  <c r="H12" i="23"/>
  <c r="U11" i="23"/>
  <c r="S11" i="23"/>
  <c r="J11" i="23"/>
  <c r="H11" i="23"/>
  <c r="U9" i="23"/>
  <c r="S9" i="23"/>
  <c r="J9" i="23"/>
  <c r="H9" i="23"/>
  <c r="W35" i="23" l="1"/>
  <c r="V35" i="23" s="1"/>
  <c r="W42" i="23"/>
  <c r="V42" i="23" s="1"/>
  <c r="W46" i="23"/>
  <c r="V46" i="23" s="1"/>
  <c r="W57" i="23"/>
  <c r="V57" i="23" s="1"/>
  <c r="W64" i="23"/>
  <c r="V64" i="23" s="1"/>
  <c r="L29" i="23"/>
  <c r="K29" i="23" s="1"/>
  <c r="L34" i="23"/>
  <c r="K34" i="23" s="1"/>
  <c r="L35" i="23"/>
  <c r="K35" i="23" s="1"/>
  <c r="L36" i="23"/>
  <c r="K36" i="23" s="1"/>
  <c r="L42" i="23"/>
  <c r="K42" i="23" s="1"/>
  <c r="L44" i="23"/>
  <c r="K44" i="23" s="1"/>
  <c r="L46" i="23"/>
  <c r="K46" i="23" s="1"/>
  <c r="L49" i="23"/>
  <c r="K49" i="23" s="1"/>
  <c r="L57" i="23"/>
  <c r="K57" i="23" s="1"/>
  <c r="L63" i="23"/>
  <c r="K63" i="23" s="1"/>
  <c r="L64" i="23"/>
  <c r="K64" i="23" s="1"/>
  <c r="L65" i="23"/>
  <c r="K65" i="23" s="1"/>
  <c r="W136" i="23"/>
  <c r="V136" i="23" s="1"/>
  <c r="L139" i="23"/>
  <c r="K139" i="23" s="1"/>
  <c r="L148" i="23"/>
  <c r="K148" i="23" s="1"/>
  <c r="W9" i="23"/>
  <c r="V9" i="23" s="1"/>
  <c r="W17" i="23"/>
  <c r="V17" i="23" s="1"/>
  <c r="L11" i="23"/>
  <c r="K11" i="23" s="1"/>
  <c r="L12" i="23"/>
  <c r="K12" i="23" s="1"/>
  <c r="L17" i="23"/>
  <c r="K17" i="23" s="1"/>
  <c r="L25" i="23"/>
  <c r="K25" i="23" s="1"/>
  <c r="L27" i="23"/>
  <c r="K27" i="23" s="1"/>
  <c r="W29" i="23"/>
  <c r="V29" i="23" s="1"/>
  <c r="W11" i="23"/>
  <c r="V11" i="23" s="1"/>
  <c r="W12" i="23"/>
  <c r="V12" i="23" s="1"/>
  <c r="W27" i="23"/>
  <c r="V27" i="23" s="1"/>
  <c r="L160" i="23"/>
  <c r="L21" i="23"/>
  <c r="K21" i="23" s="1"/>
  <c r="W25" i="23"/>
  <c r="V25" i="23" s="1"/>
  <c r="W33" i="23"/>
  <c r="V33" i="23" s="1"/>
  <c r="L142" i="23"/>
  <c r="K142" i="23" s="1"/>
  <c r="L145" i="23"/>
  <c r="K145" i="23" s="1"/>
  <c r="L9" i="23"/>
  <c r="K9" i="23" s="1"/>
  <c r="W21" i="23"/>
  <c r="V21" i="23" s="1"/>
  <c r="L33" i="23"/>
  <c r="K33" i="23" s="1"/>
  <c r="W34" i="23"/>
  <c r="V34" i="23" s="1"/>
  <c r="W36" i="23"/>
  <c r="V36" i="23" s="1"/>
  <c r="W44" i="23"/>
  <c r="V44" i="23" s="1"/>
  <c r="W49" i="23"/>
  <c r="V49" i="23" s="1"/>
  <c r="W63" i="23"/>
  <c r="V63" i="23" s="1"/>
  <c r="L163" i="23"/>
  <c r="W65" i="23"/>
  <c r="V65" i="23" s="1"/>
  <c r="W72" i="23"/>
  <c r="V72" i="23" s="1"/>
  <c r="W78" i="23"/>
  <c r="V78" i="23" s="1"/>
  <c r="W88" i="23"/>
  <c r="V88" i="23" s="1"/>
  <c r="L100" i="23"/>
  <c r="K100" i="23" s="1"/>
  <c r="L103" i="23"/>
  <c r="K103" i="23" s="1"/>
  <c r="L106" i="23"/>
  <c r="K106" i="23" s="1"/>
  <c r="L109" i="23"/>
  <c r="K109" i="23" s="1"/>
  <c r="L113" i="23"/>
  <c r="K113" i="23" s="1"/>
  <c r="L116" i="23"/>
  <c r="K116" i="23" s="1"/>
  <c r="W118" i="23"/>
  <c r="V118" i="23" s="1"/>
  <c r="L121" i="23"/>
  <c r="K121" i="23" s="1"/>
  <c r="L124" i="23"/>
  <c r="K124" i="23" s="1"/>
  <c r="L127" i="23"/>
  <c r="K127" i="23" s="1"/>
  <c r="W130" i="23"/>
  <c r="V130" i="23" s="1"/>
  <c r="L135" i="23"/>
  <c r="K135" i="23" s="1"/>
  <c r="L136" i="23"/>
  <c r="K136" i="23" s="1"/>
  <c r="L138" i="23"/>
  <c r="K138" i="23" s="1"/>
  <c r="L140" i="23"/>
  <c r="K140" i="23" s="1"/>
  <c r="W141" i="23"/>
  <c r="V141" i="23" s="1"/>
  <c r="W143" i="23"/>
  <c r="V143" i="23" s="1"/>
  <c r="W145" i="23"/>
  <c r="V145" i="23" s="1"/>
  <c r="L147" i="23"/>
  <c r="K147" i="23" s="1"/>
  <c r="L159" i="23"/>
  <c r="K159" i="23" s="1"/>
  <c r="L162" i="23"/>
  <c r="L70" i="23"/>
  <c r="K70" i="23" s="1"/>
  <c r="L74" i="23"/>
  <c r="K74" i="23" s="1"/>
  <c r="L81" i="23"/>
  <c r="K81" i="23" s="1"/>
  <c r="L96" i="23"/>
  <c r="K96" i="23" s="1"/>
  <c r="L101" i="23"/>
  <c r="K101" i="23" s="1"/>
  <c r="L104" i="23"/>
  <c r="K104" i="23" s="1"/>
  <c r="L107" i="23"/>
  <c r="K107" i="23" s="1"/>
  <c r="L110" i="23"/>
  <c r="K110" i="23" s="1"/>
  <c r="L114" i="23"/>
  <c r="K114" i="23" s="1"/>
  <c r="L117" i="23"/>
  <c r="K117" i="23" s="1"/>
  <c r="L119" i="23"/>
  <c r="K119" i="23" s="1"/>
  <c r="L122" i="23"/>
  <c r="K122" i="23" s="1"/>
  <c r="L125" i="23"/>
  <c r="K125" i="23" s="1"/>
  <c r="L128" i="23"/>
  <c r="K128" i="23" s="1"/>
  <c r="L131" i="23"/>
  <c r="K131" i="23" s="1"/>
  <c r="W135" i="23"/>
  <c r="V135" i="23" s="1"/>
  <c r="L137" i="23"/>
  <c r="K137" i="23" s="1"/>
  <c r="W138" i="23"/>
  <c r="V138" i="23" s="1"/>
  <c r="L141" i="23"/>
  <c r="K141" i="23" s="1"/>
  <c r="L143" i="23"/>
  <c r="K143" i="23" s="1"/>
  <c r="L144" i="23"/>
  <c r="K144" i="23" s="1"/>
  <c r="L146" i="23"/>
  <c r="K146" i="23" s="1"/>
  <c r="W148" i="23"/>
  <c r="V148" i="23" s="1"/>
  <c r="W159" i="23"/>
  <c r="L165" i="23"/>
  <c r="L72" i="23"/>
  <c r="K72" i="23" s="1"/>
  <c r="L78" i="23"/>
  <c r="K78" i="23" s="1"/>
  <c r="L88" i="23"/>
  <c r="K88" i="23" s="1"/>
  <c r="L97" i="23"/>
  <c r="K97" i="23" s="1"/>
  <c r="L102" i="23"/>
  <c r="K102" i="23" s="1"/>
  <c r="L105" i="23"/>
  <c r="K105" i="23" s="1"/>
  <c r="L108" i="23"/>
  <c r="K108" i="23" s="1"/>
  <c r="L111" i="23"/>
  <c r="K111" i="23" s="1"/>
  <c r="L115" i="23"/>
  <c r="K115" i="23" s="1"/>
  <c r="L118" i="23"/>
  <c r="K118" i="23" s="1"/>
  <c r="L120" i="23"/>
  <c r="K120" i="23" s="1"/>
  <c r="W123" i="23"/>
  <c r="V123" i="23" s="1"/>
  <c r="W126" i="23"/>
  <c r="V126" i="23" s="1"/>
  <c r="L130" i="23"/>
  <c r="K130" i="23" s="1"/>
  <c r="W132" i="23"/>
  <c r="V132" i="23" s="1"/>
  <c r="W70" i="23"/>
  <c r="V70" i="23" s="1"/>
  <c r="W74" i="23"/>
  <c r="V74" i="23" s="1"/>
  <c r="W81" i="23"/>
  <c r="V81" i="23" s="1"/>
  <c r="W96" i="23"/>
  <c r="V96" i="23" s="1"/>
  <c r="W101" i="23"/>
  <c r="V101" i="23" s="1"/>
  <c r="W104" i="23"/>
  <c r="V104" i="23" s="1"/>
  <c r="W107" i="23"/>
  <c r="V107" i="23" s="1"/>
  <c r="W110" i="23"/>
  <c r="V110" i="23" s="1"/>
  <c r="W114" i="23"/>
  <c r="V114" i="23" s="1"/>
  <c r="W117" i="23"/>
  <c r="V117" i="23" s="1"/>
  <c r="W119" i="23"/>
  <c r="V119" i="23" s="1"/>
  <c r="L123" i="23"/>
  <c r="K123" i="23" s="1"/>
  <c r="L126" i="23"/>
  <c r="K126" i="23" s="1"/>
  <c r="L129" i="23"/>
  <c r="K129" i="23" s="1"/>
  <c r="L132" i="23"/>
  <c r="K132" i="23" s="1"/>
  <c r="L161" i="23"/>
  <c r="V159" i="23" l="1"/>
</calcChain>
</file>

<file path=xl/sharedStrings.xml><?xml version="1.0" encoding="utf-8"?>
<sst xmlns="http://schemas.openxmlformats.org/spreadsheetml/2006/main" count="5366" uniqueCount="973">
  <si>
    <t>No.</t>
  </si>
  <si>
    <t>Riesgo</t>
  </si>
  <si>
    <t>ENTIDAD</t>
  </si>
  <si>
    <t>Impacto</t>
  </si>
  <si>
    <t>Zona de Riesgo</t>
  </si>
  <si>
    <t>Riesgo Inherente</t>
  </si>
  <si>
    <t>Riesgo Residual</t>
  </si>
  <si>
    <t xml:space="preserve">Probabilidad </t>
  </si>
  <si>
    <t>Proceso / Objetivo</t>
  </si>
  <si>
    <t>PROPÓSITO SUPERIOR (MISIÓN)</t>
  </si>
  <si>
    <t>Mayor</t>
  </si>
  <si>
    <t>Moderado</t>
  </si>
  <si>
    <t>Improbable</t>
  </si>
  <si>
    <t>Catastrófico</t>
  </si>
  <si>
    <t>Probable</t>
  </si>
  <si>
    <t>Posible</t>
  </si>
  <si>
    <t>IDENTIFICACIÓN DEL RIESGO</t>
  </si>
  <si>
    <t>VALORACIÓN DEL RIESGO</t>
  </si>
  <si>
    <t>Consecuencia</t>
  </si>
  <si>
    <t>ANÁLISIS DEL RIESGO</t>
  </si>
  <si>
    <t>Controles</t>
  </si>
  <si>
    <t>Acciones Asociadas al Control</t>
  </si>
  <si>
    <t>Rara Vez</t>
  </si>
  <si>
    <t>Casi Seguro</t>
  </si>
  <si>
    <t>Causas</t>
  </si>
  <si>
    <t xml:space="preserve">Falta de seguimiento o supervisión </t>
  </si>
  <si>
    <t>FONDO NACIONAL DE AHORRO</t>
  </si>
  <si>
    <t>MAPA DERIESGOS DE CORRUPCIÓN</t>
  </si>
  <si>
    <t>Contribuir al bienestar de los Colombianos, convirtiendo su ahorro en vivienda.</t>
  </si>
  <si>
    <t>SOPORTE</t>
  </si>
  <si>
    <t>RESPONSABLE</t>
  </si>
  <si>
    <t>PERIODICIDAD</t>
  </si>
  <si>
    <t>Falta de control sobre la información de los procesos  de la Entidad.</t>
  </si>
  <si>
    <t>Desconocimientos de las normas y procedimientos en materia de contratación</t>
  </si>
  <si>
    <t>Presiones indebidas</t>
  </si>
  <si>
    <t>Pérdidas Económicas(sanciones, multas)</t>
  </si>
  <si>
    <t>Falta de principios y ética profesional de los  funcionarios y/o contratistas de la entidad</t>
  </si>
  <si>
    <t>Concentración de funciones</t>
  </si>
  <si>
    <t>Debilidades u omisiones en la aplicación de  controles.</t>
  </si>
  <si>
    <t>Pérdidas Económicas(sanciones, multas, retiros masivos de clientes)</t>
  </si>
  <si>
    <t>Ausencia de procedimientos</t>
  </si>
  <si>
    <t>Debilidades en el Proceso de Contratación.</t>
  </si>
  <si>
    <t xml:space="preserve">Concentración de funciones </t>
  </si>
  <si>
    <t>Concentración de funciones de las personas encargadas de realizar la labor</t>
  </si>
  <si>
    <t>Falta de capacitación de los funcionarios responsables por la supervisión de los contratos</t>
  </si>
  <si>
    <t>Posibilidad de contratar terceros  sin un análisis adecuado, racional, razonable, idóneo, mesurado y ponderado de los bienes, obras o servicios requeridos que de manera efectiva revelen  una necesidad real a cambio de un beneficio particular.</t>
  </si>
  <si>
    <t>Posibilidad de contratar con terceros tomando ventajas en beneficio propio o de terceros a través de la especulación con los precios de insumos o bienes requeridos.</t>
  </si>
  <si>
    <t>Posibilidad de recibir o solicitar cualquier dádiva o beneficio a nombre propio o de terceros con el fin de celebrar contratos con terceros sin la capacidad (jurídica, financiera)  ni  la experiencia  para  el suministro de los bienes y/o prestación de los servicios requeridos.</t>
  </si>
  <si>
    <t xml:space="preserve">Posibilidad de Elaborar pliegos y/o invitaciones, desde el análisis de oportunidad y conveniencia favoreciendo la contratación o consecución de un bien en beneficio propio o de un tercero. </t>
  </si>
  <si>
    <t>Posibilidad de recibir o solicitar cualquier dadiva o beneficio a nombre propio o de terceros con el fin de celebrar un contrato.</t>
  </si>
  <si>
    <t>Posibilidad de recibir o solicitar  dádivas u otros beneficios a nombre propio o de terceros con el fin de Suscribir contratos con terceros que no contengan declaratorias o clausulas que exijan  a los potenciales proveedores que asuman un compromiso de integridad y anticorrupción en el correspondiente contrato.</t>
  </si>
  <si>
    <t>FUERTE</t>
  </si>
  <si>
    <t>MODERADO</t>
  </si>
  <si>
    <t>Clasificación</t>
  </si>
  <si>
    <t>TRATAMIENTO
Opción de Manejo</t>
  </si>
  <si>
    <t>Acción de Contingencia ante Posible Materialización</t>
  </si>
  <si>
    <t>MONITOREO Y REVISIÓN</t>
  </si>
  <si>
    <t>Corrupción</t>
  </si>
  <si>
    <t>CALIFICACIÓN DEL DISEÑO DEL CONTROL</t>
  </si>
  <si>
    <t>SOLIDEZ DEL CONTROL</t>
  </si>
  <si>
    <t>DÉBIL</t>
  </si>
  <si>
    <t>CALIFICACIÓN DE LA EJECUCIÓN DEL CONTROL</t>
  </si>
  <si>
    <t xml:space="preserve">Pérdida Reputacional (deterioro de la imagen, intervención por órganos de control, liquidación de la entidad) </t>
  </si>
  <si>
    <t>Pérdida Reputacional (deterioro de la imagen, intervención por órganos de control)</t>
  </si>
  <si>
    <t>Posibilidad de Tramitar y pagar facturas sin que se haya prestado el servicio o labor contratada  o que no satisfacen las necesidades la entidad a cambio de beneficios particulares.</t>
  </si>
  <si>
    <t>Posibilidad de no atender las denuncias o la información de la ciudadanía sobre preocupaciones acerca de la contratación de emergencia que esté ejecutando y que proyecte celebrar, por intereses particulares.</t>
  </si>
  <si>
    <t>Posibilidad de Omitir la  publicación  de los procesos de contratación en  las plataformas electrónicas del SECOP, favoreciendo a terceros para obtener beneficios particulares.</t>
  </si>
  <si>
    <t>Posibilidad de celebrar contratos con terceros omitiendo, eliminando o manipulando los documentos soportes de los estudios previos realizados en desarrollo de la declaratoria de urgencia manifiesta, la relación directa y conexidad entre la mitigación de la pandemia y la necesidad de la contratación, a cambio de un beneficio particular.</t>
  </si>
  <si>
    <t>Ausencia de procedimientos y desconocimiento de normatividad aplicable.</t>
  </si>
  <si>
    <t>Falta de controles debidamente documentados y aplicación de los mismos</t>
  </si>
  <si>
    <t>Posibilidad de recibir o solicitar dádivas o beneficios a nombre propio o de terceros por suscribir contratos con terceros, sin el cumplimiento de los requisitos establecidos en el Manual de contratación y recomendaciones establecidas por los organismos públicos y de control.</t>
  </si>
  <si>
    <t>Desconocimiento del estado de la entrega de las obligaciones</t>
  </si>
  <si>
    <t xml:space="preserve">Desconocimiento del alcance y compromisos  de los contratos adquiridos </t>
  </si>
  <si>
    <t>Falla o deficiencia en el proceso o procedimientos que hacen parte del Proceso de Contratación</t>
  </si>
  <si>
    <t>Posibilidad de omitir soporte jurídico  del objeto contractual que se va a llevar a cabo, para la contratación con terceros, a cambio de un beneficio particular</t>
  </si>
  <si>
    <t>1. Pérdidas Económicas: Pérdidas económicas (PyG)</t>
  </si>
  <si>
    <t>2. Pérdidas Económicas: Glosas o Multas</t>
  </si>
  <si>
    <t>7. Pérdida Reputacional: Pérdidas y/u Omisión de información</t>
  </si>
  <si>
    <t>8. Pérdida Reputacional: Deterioro de la imagen (reputacional)</t>
  </si>
  <si>
    <t>En la etapa de evaluación de ofertas, el profesional del Grupo de Contratación verifica que el (los) oferente(s) (persona natural o jurídica, su representante legal y socios) no estén incluidos en las listas vinculantes y restrictivas que consulta la Entidad (ej.: revise las bases de datos de Contraloría, Procuraduría y Policía Nacional, lista de Control de Ingreso de Bienes Extranjeros, SARLAFT, OFAC y de Naciones Unidas). En caso de aparecer registrado en una lista vinculante o en una restrictiva que conlleve una inhabilidad para contratar, se debe considerar esta situación como causal de rechazo de la oferta y el FNA se abstendrá de formalizar cualquier relación contractual con este(os). Así mismo, la dependencia o grupo encargado de la contratación del FNA procederá a reportarlo al Oficial de Cumplimiento en los términos establecidos en el procedimiento que corresponda.</t>
  </si>
  <si>
    <t>Cada vez que una dependencia presente un estudio o justificación de la necesidad de contratación, el Grupo de Contratación remite los estudios previos, los Proyectos de Reglas de Participación, y demás documentos  pertinentes al Comité de Contratación, para que sean analizados por parte de sus miembros, quienes recomendarán o no la apertura del proceso contractual, si no se encuentra recomendable la apertura del proceso para publicar en el SECOP II, se deja registro en el Acta de Comité y se comunica la decisión a la dependencia competente.</t>
  </si>
  <si>
    <t xml:space="preserve">El profesional del Grupo SARLAFT realiza el monitoreo de medios de las personas naturales y/o jurídicas con quienes se pretende contratar, a través de la herramienta RISK y se informa el resultado de la revisión al Grupo de Contratación, en caso de que se identifique relación del oferente con LAFT , el Grupo SARLAFT emite concepto de no viabilidad de continuar con el proceso de contratación. Así mismo informa cualquier otro tipo de alerta que se genere en el citado monitoreo. </t>
  </si>
  <si>
    <t>Desconocimientos de las normas y procedimientos y manual interno de contratación</t>
  </si>
  <si>
    <t>3. Pérdidas Económicas: (Retiros masivos de clientes, Despidos)</t>
  </si>
  <si>
    <t>4. Pérdidas Económicas: Pérdida de activos físicos</t>
  </si>
  <si>
    <t xml:space="preserve">5. Pérdidas Económicas: Incumplimiento de Metas </t>
  </si>
  <si>
    <t>6. Pérdidas Económicas: Reprocesos</t>
  </si>
  <si>
    <t>7. Pérdida Económica: Demandas por retrasos en las compras que impactan la seguridad física de los funcionarios</t>
  </si>
  <si>
    <t>9. Pérdida Reputacional: Pérdidas y/u Omisión de información</t>
  </si>
  <si>
    <t>10. Pérdida Reputacional: Deterioro de la imagen (reputacional)</t>
  </si>
  <si>
    <t>12. Pérdida Reputacional: Pérdida de mercado</t>
  </si>
  <si>
    <t>13. Pérdida Reputacional: Muerte o lesiones personales.</t>
  </si>
  <si>
    <t>14. Pérdida Reputacional: Debilitamiento SGC</t>
  </si>
  <si>
    <t xml:space="preserve">15. Pérdida Reputacional: Daño al medio ambiente </t>
  </si>
  <si>
    <t>16. Pérdida Reputacional: Perdida de Certificación</t>
  </si>
  <si>
    <t>17 Pérdida Reputacional: Baja de calificación</t>
  </si>
  <si>
    <t>18. Pérdida Reputacional: Pérdida de Know How</t>
  </si>
  <si>
    <t>11. Pérdida Reputacional: Demandas Legales, cierre del establecimiento</t>
  </si>
  <si>
    <t>Posibilidad de omitir el seguimiento, control y publicidad al cumplimiento de las obligaciones del proveedor a cambio de beneficios particulares.</t>
  </si>
  <si>
    <t>División de Gestión Humana</t>
  </si>
  <si>
    <t>Grupo Gestión Antifraude</t>
  </si>
  <si>
    <t>Grupo de Contratación</t>
  </si>
  <si>
    <t>Dependencia Contratante
Grupo de Contratación
Comité de Contratación</t>
  </si>
  <si>
    <t>Grupo SARLAFT</t>
  </si>
  <si>
    <t>Posibilidad de recibir o solicitar cualquier dádiva o beneficio a nombre propio o de terceros con el fin de celebrar contratos  ficticios y/o vinculados con actividades ilícitas.</t>
  </si>
  <si>
    <t>Con el fin de prevenir hechos de fraude o corrupción, El Grupo Gestión Antifraude Anualmente Promueve la campaña Antifraude Anticorrupción en el marco del Plan Anticorrupción y de Atención al Ciudadano; adicionalmente a través de la campaña e-learning se promueve el curso de  la Política Antifraude de obligatorio cumplimiento para todos los colaboradores del FNA; cuando los colaboradores no presentan el curso o no obtienen el puntaje mínimo de aprobación  se abre una segunda convocatoria para que sea realizado, Sopena de sanciones disciplinarias.</t>
  </si>
  <si>
    <t>8. Pérdida Reputacional: Interrupción/Retraso de la operación o servicio</t>
  </si>
  <si>
    <t xml:space="preserve">El FNA cuenta con la línea de denuncias y el correo de denuncias disponibles para que la ciudadanía y los colaboradores de la entidad interpongan sus denuncias. El profesional del Grupo Gestión Antifraude recibe las comunicaciones que llegan por dichos canales y los pone  en conocimiento del coordinador(a) del Grupo Gestión Antifraude quien las asigna para verificación interna. En caso de determinar que la comunicación allegada por los canales de denuncias no corresponde a una denuncia de fraude o corrupción el Profesional del Grupo Antifraude da trasado del comunicado al área pertinente para su respectivo trámite. </t>
  </si>
  <si>
    <t xml:space="preserve">Falta de procesos estandarizados y actividades de control en materia de contratación o desconocimiento de los mismos </t>
  </si>
  <si>
    <t>GESTIÓN HUMANA</t>
  </si>
  <si>
    <t>GESTIÓN COMERCIAL</t>
  </si>
  <si>
    <t>Con fines de prevención, anualmente la División de Gestión Humana  realiza campañas de Sensibilización en temas referentes al cumplimiento y practica de  los valores de que rigen el actuar del funcionario público dejando registro de la asistencia. En caso de identificar la inasistencia se reprograma para su asistencia.</t>
  </si>
  <si>
    <t>Supervisores o Interventores</t>
  </si>
  <si>
    <t>CONTRATACIÓN</t>
  </si>
  <si>
    <t>SOLIDEZ DEL CONJUNTO DE CONTROLES</t>
  </si>
  <si>
    <t>Revisión de beneficiarios finales en listas y bases de datos.
En la etapa de evaluación de ofertas, el profesional del Grupo de Contratación verifica que el (los) oferente(s) (persona natural o jurídica, su representante legal y socios) no estén incluidos en las listas vinculantes y restrictivas que consulta la Entidad (ej.: revise las bases de datos de Contraloría, Procuraduría y Policía Nacional, lista de Control de Ingreso de Bienes Extranjeros, SARLAFT, OFAC y de Naciones Unidas). En caso de aparecer registrado en una lista vinculante o en una restrictiva que conlleve una inhabilidad para contratar, se debe considerar esta situación como causal de rechazo de la oferta y el FNA se abstendrá de formalizar cualquier relación contractual con este(os). Así mismo, la dependencia o grupo encargado de la contratación del FNA procederá a reportarlo al Oficial de Cumplimiento en los términos establecidos en el procedimiento que corresponda.</t>
  </si>
  <si>
    <t>Para efectuar la correcta vigilancia y control de la ejecución de los contratos y convenios suscritos por el FONDO NACIONAL DEL AHORRO, cada  supervisor e interventor conforme a los plazos establecidos en el clausulado del contrato y en el manual de supervisión, verifica los informes y/o productos suministrados. En el caso de incumplimiento deberá adelantar las acciones necesarias para que se de cumplimiento a lo pactado en el contrato requiriendo al contratista para el efecto, en caso de no lograr tal fin se deberá adelantar las acciones  consignadas en el Manual de Supervisión y el clausulado del contrato.</t>
  </si>
  <si>
    <t>En todas las actuaciones y procedimientos contractuales que adelante el Fondo Nacional del Ahorro FNA, serán de obligatoria aplicación y cumplimiento los
principios de transparencia, responsabilidad, igualdad, moralidad, eficacia, celeridad, economía, libre concurrencia, imparcialidad, objetividad, publicidad y los demás señalados en los artículos 209 y 267 de la Constitución Política, las disposiciones civiles y comerciales y lo establecido en el Manual de Contratación vigente del FNA.
Los registros, trazabilidad y actuaciones de encuentran publicadas en la plataforma SECOP II.</t>
  </si>
  <si>
    <t xml:space="preserve">El profesional de la Oficina de  contratación verifica el objeto social o la actividad económica a la que se dedica la empresa o persona natural o el proponente(es); para ello, revisa el certificado de existencia y representación legal o el certificado de registro de matricula mercantil o el que haga sus veces. En caso que el objeto social o actividad económica no corresponda a lo requerido en las reglas de participación o invitación a ofertar según corresponda se establece el no cumplimiento del requisito, por lo cual no podría ser contratado y genera la etapa procedimental que corresponda según la modalidad de contratación que se este adelantando. </t>
  </si>
  <si>
    <t>Dependiendo la modalidad de contratación, en las reglas de participación se establece que se verificará la experiencia a través del RUP, y en caso de invitación a ofertar se establecen los requisitos y soportes que se requieren para acreditarla, lo cual es verificado por el profesional del grupo de contratación asignado para el proceso, cuyo resultado de verificación se ve reflejado en el informe de evaluación o en el estudio previo que soporta la contratación en caso de contratación directa. Cada proceso tiene sus reglas establecidas para verificar la experiencia del oferente.</t>
  </si>
  <si>
    <t>Cada vez que se realiza un proceso contractual, las condiciones bajo las cuales se ejercerán las funciones de supervisión e interventoría se encuentran en el manual de supervisión e interventoría vigente.
1. Los mecanismo de control y verificación los informes de actividades y gestión, para que la ciudadanía esté enterada de los avances logrados con la celebración del acuerdo de voluntades, se encuentran establecidos en el manual de supervisión y las clausulas contractuales.
2. Los supervisores de los contratos deberán verificar que los informes de actividades y gestión de los contratistas, se encuentren debidamente publicados en el SECOP.
3. Los supervisores y las oficinas de contratos, o quienes hagan sus veces, como segunda línea de defensa, encargada del aseguramiento de la gestión contractual en cada una de las entidades, deberán verificar el cumplimiento de los correctivos y acciones de mejora, que procedan a partir de la identificación que las administraciones realicen sobre los incumplimientos en los procesos ya celebrados.</t>
  </si>
  <si>
    <t>La publicación de todos los procesos de contratación que genera el FNA se realiza a través de la plataforma SECOP, de conformidad con lo establecido en el manual de contratación, los procedimientos aplicables a cada modalidad de contratación. La publicación es realizada por los profesionales del grupo de contratación quienes cuentan con el acceso para ello, y dependiendo del tipo de tramite se requiere aprobación a través de la plataforma por parte de los responsables del proceso entre los cuales se encuentra el ordenador del gasto, el líder del área de contratación y los profesionales designados para el trámite y revisión. En caso de no evidenciar la publicación del contrato, se debe reportar a la coordinación de contratación y a la Secretaría General, para que se tomen las medidas pertinentes.</t>
  </si>
  <si>
    <t xml:space="preserve">Las condiciones bajo las cuales se ejercerán las funciones de supervisión e interventoría se encuentran establecidas en el manual de supervisión e interventoría vigente, en el cual se describe las actividades, obligaciones, deberes, así como su responsabilidad respecto del seguimiento en la ejecución del contrato y de conformidad con el clausulado obligacional establecido en el mismo. Se realiza divulgación a los supervisores de sus responsabilidades, capacitaciones de contratación y Manual de contratación FNA. Se dejan registros de asistencia. En caso de inasistencia, se convoca para una nueva jornada. </t>
  </si>
  <si>
    <t>Evitar</t>
  </si>
  <si>
    <t>Mensualmente</t>
  </si>
  <si>
    <t>Coordinadora Grupo de Contratación</t>
  </si>
  <si>
    <t>SECOP II</t>
  </si>
  <si>
    <t>El Profesional del Grupo de contratación verificará el cumplimiento de los requisitos jurídicos, técnicos, financieros y económicos fijados, que los oferentes deberán cumplir para que su oferta pueda ser habilitada y seleccionada. Dicha verificación será aprobada por la coordinación del Grupo de Contratación.</t>
  </si>
  <si>
    <t>El Grupo de Contratación capacitará en temas de supervisión e interventoría al personal de las áreas que por su naturaleza realicen contratación de bienes o servicios en el FNA</t>
  </si>
  <si>
    <t>Anual</t>
  </si>
  <si>
    <t>Actas de Comité</t>
  </si>
  <si>
    <t>Grupo de Contratación y Comité de Contratación</t>
  </si>
  <si>
    <t>En el Momento de la Operación</t>
  </si>
  <si>
    <t>Piezas Publicitarias e informes de campaña y registro de la aplicación e-learning</t>
  </si>
  <si>
    <t>La División  de Gestión Humana  continuará realizando  campañas de Sensibilización en temas referentes al cumplimiento y practica de  los valores de que rigen el actuar del funcionario público</t>
  </si>
  <si>
    <t>Registros de Asistencia</t>
  </si>
  <si>
    <t>Trimestralmente</t>
  </si>
  <si>
    <t>Siempre que se vaya a adelantar un proceso de contratación, el profesional del Grupo de Contratación del  FNA, Consulta manual de contratación, el derecho privado de manera auxiliar y en temas específicos se acude a Colombia Compra Eficiente y a normas de derecho público con el fin de garantizar el soporte jurídico del objeto contractual que se va a llevar a cabo, y con base en estos, se proyectan las reglas de participación del proceso o invitaciones a ofertar, según las cuales se verifican las propuestas presentadas, en caso de no cumplimiento, así se establece en el informe de evaluación o verificación, y se generan tiempos de traslado para efectos de subsanar si es procedente y en caso de no cumplimiento así se consigna en el informe de evaluación. Los soportes de las actuaciones adelantadas se encuentran en la Plataforma SECOP II.</t>
  </si>
  <si>
    <t>El Profesional del Grupo de Contratación continuará realizando la revisión de beneficiarios finales en listas y bases de datos cuando se adelante un proceso de contratación.</t>
  </si>
  <si>
    <t>El Grupo SARLAFT continuará realizando el monitoreo de medios de las personas naturales y/o jurídicas con quienes se pretende contratar, a través de la herramienta RISK e informando los resultados de la revisión al Grupo de Contratación</t>
  </si>
  <si>
    <t>Consultas en la Herramienta Tecnológica y Correos electrónicos</t>
  </si>
  <si>
    <t>Contratos</t>
  </si>
  <si>
    <t>En el momento de elaborar el estudio de mercado o análisis económico, para los procesos contractuales con el fin de establecer el precio oficial en los procesos de selección, deberán estar soportados con las cotizaciones o fuentes de información trazables. Cuando se cuente con la información mínima requerida en el proceso contractual conforme al manual de contratación,  se podrá fijar el precio oficial para iniciar el proceso de ofertas en la adquisición del bien o servicio.</t>
  </si>
  <si>
    <t>Cotizaciones o fuentes de información</t>
  </si>
  <si>
    <t>Grupo de &lt;contratación</t>
  </si>
  <si>
    <t>Verificar que el (los) oferente(s) (persona natural o jurídica, su representante legal y socios) no estén incluidos en las listas vinculantes y restrictivas que consulta la Entidad.</t>
  </si>
  <si>
    <t>Bases de datos públicas y de consulta interna de la entidad</t>
  </si>
  <si>
    <t>Verificar que se de cumplimiento a los principios de transparencia, responsabilidad, igualdad, moralidad, eficacia, celeridad, economía, libre concurrencia, imparcialidad, objetividad, publicidad y los demás señalados en los artículos 209 y 267 de la Constitución Política, las disposiciones civiles y comerciales y lo establecido en el Manual de Contratación vigente del FNA.</t>
  </si>
  <si>
    <t>Verificar bimestralmente  que se hayan publicado todos los procesos de contratación generados por el FNA en la plataforma SECOP en es periodo</t>
  </si>
  <si>
    <t>Bimestralmente</t>
  </si>
  <si>
    <t>Cada vez que una dependencia presente un estudio o justificación de la necesidad de contratación, el Grupo de Contratación remitirá los estudios previos, los Proyectos de Reglas de Participación, y demás documentos  pertinentes al Comité de Contratación, para que sean analizados por parte de sus miembros.</t>
  </si>
  <si>
    <t>El profesional de contratación verificará a experiencia de los oferentes en cada proceso de contratación través del RUP y de los documentos, requisitos y soportes que se requieren para acreditarla según sea el proceso de contratación.</t>
  </si>
  <si>
    <t>Registrar los  análisis comparativos entre las ofertas de los proponentes y los valores identificados en los estudios de mercado</t>
  </si>
  <si>
    <t>Grupo de contratación</t>
  </si>
  <si>
    <t>El Grupo Gestión Antifraude continuará llevando a cabo anualmente la campaña de sensibilización en pro de la prevención del fraude y la corrupción y continuará realizando el  curso de  la Política Antifraude de obligatorio cumplimiento para todos los colaboradores del FNA,  cuando los colaboradores no presentan el curso o no obtienen el puntaje mínimo de aprobación  se abre una segunda convocatoria para que sea realizado, Sopena de sanciones disciplinarias.</t>
  </si>
  <si>
    <t>En cada proceso contractual, los profesionales del Grupo de Contratación continuarán proyectando las reglas de participación de los procesos o invitaciones a ofertar de acuerdo el  manual de contratación, el derecho privado y Colombia Compra Eficiente y a normas de derecho público  en cada proceso se verificarán las propuestas presentadas y se dejarán los soportes correspondientes en la Plataforma SECOP II.</t>
  </si>
  <si>
    <t>Cada vez que se lleve a cabo un proceso de contratación, el profesional del Grupo de Contratación  verificará que se de  cumplimiento a los
principios de transparencia, responsabilidad, igualdad, moralidad, eficacia, celeridad, economía, libre concurrencia, imparcialidad, objetividad, publicidad y los demás señalados en los artículos 209 y 267 de la Constitución Política, las disposiciones civiles y comerciales y lo establecido en el Manual de Contratación vigente del FNA. Dicha verificación será aprobada por la coordinación del Grupo de Contratación y se registrará en la trazabilidad y actuaciones de los procesos de contratación adelantados se encuentran en la plataforma SECOP II.</t>
  </si>
  <si>
    <t>En cada proceso de contratación se continuarán realizando análisis comparativos entre la oferta que considera tiene un precio artificialmente bajo, las ofertas de otros proponentes y los valores identificados en el estudio de mercado para el bien o servicio.</t>
  </si>
  <si>
    <t>Consulta  Bases de Datos</t>
  </si>
  <si>
    <t xml:space="preserve">reglas de participación o invitación a ofertar, certificado de existencia y representación legal o el certificado de registro de matricula mercantil o el que haga sus veces </t>
  </si>
  <si>
    <t>RUP y/o soportes de requisitos</t>
  </si>
  <si>
    <t>Todos los responsables de las actuaciones y ejecución de procedimientos contractuales que adelante el Fondo Nacional del Ahorro FNA, tienen la obligación de cumplir los 
principios de transparencia, responsabilidad, igualdad, moralidad, eficacia, celeridad, economía, libre concurrencia, imparcialidad, objetividad, publicidad y los demás señalados en los artículos 209 y 267 de la Constitución Política, las disposiciones civiles y comerciales y lo establecido en el Manual de Contratación vigente del FNA.
Los registros, trazabilidad y actuaciones de los procesos de contratación adelantados se encuentran en la plataforma SECOP II.</t>
  </si>
  <si>
    <t xml:space="preserve">Cada vez que se va a realizar un proceso contractual, el profesional de contratación, mediante las reglas de participación el FNA, fija los requisitos jurídicos, técnicos, financieros y económicos que los oferentes deberán cumplir para que su oferta pueda ser habilitada y seleccionada. Para que se de continuidad al proceso, tales requisitos y condiciones deben ser objetivos y en consecuencia las reglas claras, completas, objetivas, adecuadas y proporcionales a la naturaleza y objeto del contrato a celebrar. Los registros se encuentran en la plataforma SECOP II. </t>
  </si>
  <si>
    <t>Cada vez que una dependencia presente un estudio o justificación de la necesidad de contratación, el Grupo de Contratación remitirá los Estudios Previos, los Proyectos de Reglas de Participación y demás documentos  pertinentes al Comité de Contratación, para que sean analizados por parte de sus miembros.</t>
  </si>
  <si>
    <t>La División  de Gestión Humana  continuará realizando  campañas de Sensibilización en temas referentes al cumplimiento y practica de  los valores de que rigen el actuar del funcionario público.</t>
  </si>
  <si>
    <t xml:space="preserve">El FNA cuenta con la línea de denuncias y el correo de denuncias disponibles para que la ciudadanía y los colaboradores de la entidad interpongan sus denuncias. El profesional del Grupo Gestión Antifraude recibe las comunicaciones que llegan por dichos canales y los pone  en conocimiento del coordinador(a) del Grupo Gestión Antifraude quien las asigna para verificación interna. </t>
  </si>
  <si>
    <t>El FNA mantendrá activos los canales de denuncias (la línea de denuncias 4201686 en Bogotá, Nacional: 018000 112669 y el correo de denuncias denuncie@fna.gov.vo)disponibles para que la ciudadanía y los colaboradores de la entidad interpongan sus denuncias.</t>
  </si>
  <si>
    <t>Los profesionales del Grupo de contratación consolidarán las cláusulas establecidas en los documentos contractuales y además las incluirán en los contratos .</t>
  </si>
  <si>
    <t>Siempre que se vaya a adelantar un proceso de contratación, los responsables de la contratación en el FNA  tendrán en cuenta el régimen de inhabilidades e incompatibilidades previsto en la Constitución y la Ley, y los conflictos de interés previstos en la Ley o los que se fijen en las Reglas de Participación, así como lo previsto en los procedimientos y Manuales de identificación de terceros y control y prevención del lavado de activos y la financiación del terrorismo. En caso de detectar una situación contraria a éstas disposiciones, deberá proceder de conformidad con dichas normas y dejar el registro respectivo.</t>
  </si>
  <si>
    <t>Poner en conocimiento de la materialización del riesgo al Grupo Gestión Antifraude para que se adelanten las actividades de verificación y denuncias correspondientes ante los entes de control pertinentes, si a ello hay lugar.
El equipo contractual debe acogerse a la suspensión del proceso prevista en el numeral 4.4. del manual de contratación, en cuanto a la Suspensión y Cancelación del Proceso de Selección.</t>
  </si>
  <si>
    <t>Listados de Asistencia  o Soportes electrónicos</t>
  </si>
  <si>
    <t>Canales de denuncias FNA</t>
  </si>
  <si>
    <t>El profesional del Grupo de Contratación actualmente estructura los documentos contractuales con las siguientes cláusulas:
1. Apoyar la acción del Estado colombiano para fortalecer la transparencia y la rendición de cuentas de la administración pública; en los documentos:  (Reglas de participación. Programa Presidencial contra la corrupción y Estudios previos, Compromiso Anticorrupción). 2. El contratista, manifiesta que no se encuentra en causal de inhabilidad alguna para celebrar el contrato objeto del Proceso de Contratación; en los documentos:  (Manual de contratación. Capacidad para contratar con el FNA y Condiciones Generales del Contrato. Inhabilidades e incompatibilidades)  3. Se compromete a no ofrecer y no dar dádivas, sobornos o cualquier forma de halago, retribuciones o prebenda a servidores públicos del FNA, directamente o a través de sus empleados, contratistas o tercero; en los documentos (Estudios previos criterios de selección )4. Se compromete a no efectuar acuerdos, o realizar actos o conductas que tengan por objeto o efecto la colusión en el Proceso de Contratación., en los documentos (Reglas de participación supervisión.) 5. Se compromete a revelar la información que sobre el Proceso de Contratación nos soliciten los organismos de control; en los documentos (Reglas de participación,  Facultades de Supervisión). 6. El contratista se compromete a comunicar (cuando aplique)  a sus trabajadores y contratistas el contenido del presente Compromiso Anticorrupción, explicar su importancia y las consecuencias de su incumplimiento por nuestra parte, y la de nuestros servidores públicos y contratistas; en los documentos:  (Estudios previos criterios de selección ) 7. Se informa que el contratista es conocedor de las consecuencias derivadas del incumplimiento del presente compromiso anticorrupción; en los documentos (Reglas de Participación Compromiso Anticorrupción).</t>
  </si>
  <si>
    <t>Alta</t>
  </si>
  <si>
    <t>Extrema</t>
  </si>
  <si>
    <t>(MONITOREO Y REVISIÓN)</t>
  </si>
  <si>
    <t>Periodicidad del Monitoreo</t>
  </si>
  <si>
    <t>Acciones de Monitoreo</t>
  </si>
  <si>
    <t>Área Responsable</t>
  </si>
  <si>
    <t>GESTIÓN DE PROCESOS Y SISTEMAS INTEGRADOS</t>
  </si>
  <si>
    <t>Exigir  dadivas a cambio de entregar información  de procesos y procedimientos que beneficien a terceros.</t>
  </si>
  <si>
    <t xml:space="preserve">4. Pérdidas Económicas: Incumplimiento de Metas </t>
  </si>
  <si>
    <t>Moderada</t>
  </si>
  <si>
    <t>Solicitar apoyo al Grupo de Seguridad de la Información que permita identificar las acciones que garanticen la confidencialidad e integridad de la información en el FNA.</t>
  </si>
  <si>
    <t>Aplicar las políticas de seguridad de la información  según apliquen..</t>
  </si>
  <si>
    <t>Documentación clasificada según nivel de seguridad informada por el ETCM y de acuerdo con el análisis del tipo de documento.</t>
  </si>
  <si>
    <t>Profesional de apoyo al proceso</t>
  </si>
  <si>
    <t>En el momento de la operación</t>
  </si>
  <si>
    <t>Baja</t>
  </si>
  <si>
    <t>Trimestral</t>
  </si>
  <si>
    <t>Seguimiento Materialización del Riesgo, Identificación de Riesgos Emergentes y a los controles</t>
  </si>
  <si>
    <t>Desarrollo Organizacional</t>
  </si>
  <si>
    <t>16. Pérdida Reputacional: Pérdida de Know How</t>
  </si>
  <si>
    <t>Sensibilización en temas referentes al cumplimiento y practica de  los valores de que rigen el actuar del funcionario publico.</t>
  </si>
  <si>
    <t>Socializar el Manual de Integridad</t>
  </si>
  <si>
    <t xml:space="preserve">Acta de reunión
Presentación de Manual </t>
  </si>
  <si>
    <t xml:space="preserve">Líder del proceso </t>
  </si>
  <si>
    <t>Semestral</t>
  </si>
  <si>
    <t>COMUNICACIÓN</t>
  </si>
  <si>
    <t>Divulgar de manera anticipada la información de la entidad a cambio de un beneficio particular</t>
  </si>
  <si>
    <t>Fallas en la planeación y en la comunicación interna</t>
  </si>
  <si>
    <t>supervisión, verificación y autorización para la entrega de información</t>
  </si>
  <si>
    <t>A través de la aprobación de la difusión de la información por parte del líder del proceso y el área solicitante.</t>
  </si>
  <si>
    <t xml:space="preserve">Correos electrónicos e indicador Gestión Operativo al Plan de Acción </t>
  </si>
  <si>
    <t xml:space="preserve">Líder del proceso de Comunicaciones. 
Jefe del  aérea solicitante </t>
  </si>
  <si>
    <t xml:space="preserve">En el momento de la operación </t>
  </si>
  <si>
    <t>Comunicaciones</t>
  </si>
  <si>
    <t>PLANEACIÓN FINANCIERA</t>
  </si>
  <si>
    <t>Pérdidas por manipulación y parcialidad en la evaluación de propuestas presentadas por los oferentes en el proceso de contratación, a cambio de un beneficio particular.</t>
  </si>
  <si>
    <t>Falta de rigurosidad en la supervisión</t>
  </si>
  <si>
    <t>Supervisión  y análisis por parte de la Vicepresidencia Financiera y jefe de la División de Planeación Financiera.</t>
  </si>
  <si>
    <t>Revisión  por parte del jefe de la División de Planeación Financiera del cumplimiento de los criterios establecidos para la evaluación de propuestas de acuerdo al  procedimiento"            "   FO-056.</t>
  </si>
  <si>
    <t>Memorando remisorio y Formatos FO- 019</t>
  </si>
  <si>
    <t>Vicepresidente Financiero y Jefe de División Financiera</t>
  </si>
  <si>
    <t>División de Planeación Financiera</t>
  </si>
  <si>
    <t>5. Pérdidas Económicas: Reprocesos</t>
  </si>
  <si>
    <t>Contacto de los funcionarios con los proponentes</t>
  </si>
  <si>
    <t>6. Pérdida Reputacional: Interrupción/Retraso de la operación o servicio</t>
  </si>
  <si>
    <t>Perdidas por Manipulación de tasas y factores en la liquidación de sentencias a cargo de la entidad para favorecer a terceros a cambio de un beneficio particular.</t>
  </si>
  <si>
    <t>Validación junto con soportes del memorando remisorio de respuesta al área solicitante</t>
  </si>
  <si>
    <t>Memorando remisorio y documento soporte de formulación  (Excel).</t>
  </si>
  <si>
    <t>GESTIÓN CONTABLE</t>
  </si>
  <si>
    <t>Alterar la información contable por:
1. Sobreestimación de Ingresos
2.Subestimación de Gastos
3.Inadecuada valuación de activos
4.Subestimación de Pasivos
5. Inadecuada revelación de los Estados Financieros" a cambio de un beneficio particular</t>
  </si>
  <si>
    <t>Direccionamiento a nivel político o de la alta Dirección para la alteración de los resultados financieros
Ética Profesional inadecuada, no alineada con el Código de ética y buen gobierno del FNA
Inadecuada segregación de funciones en la autorización para el reporte de la información financiera</t>
  </si>
  <si>
    <t>1. Revisión, seguimiento y aprobación de Auditoria Interna, Revisoría Fiscal, Comité de auditoria de la Junta directiva y Junta Directiva.</t>
  </si>
  <si>
    <t>En los tiempos establecidos por la entidad y bajo vigilancia de los entes de control</t>
  </si>
  <si>
    <t>Documentos aprobados</t>
  </si>
  <si>
    <t>Jefe División Contabilidad</t>
  </si>
  <si>
    <t>Mensual</t>
  </si>
  <si>
    <t>División de Contabilidad</t>
  </si>
  <si>
    <t>2. Procesos de Selección definidos para contratación de personal de alto nivel.</t>
  </si>
  <si>
    <t>Mediante la contratación de una empresa de selección de personal de alto nivel</t>
  </si>
  <si>
    <t>Carpeta de Hoja de Vida</t>
  </si>
  <si>
    <t>Jefe División Recursos Humana</t>
  </si>
  <si>
    <t>3. El FNA, cuenta con el Manual del Sistema de Control Interno de la Gestión contable, en el cual se tienen definidas políticas contables, procedimientos (Roles y responsabilidades), controles (niveles de aprobación) y Tecnología.</t>
  </si>
  <si>
    <t>Mediante la documentación y actualización permanente de la información que da el direccionamiento a los procesos de la Gestión Contable.</t>
  </si>
  <si>
    <t>Manuales, Procedimientos e Instructivos</t>
  </si>
  <si>
    <t>4. El Contador de la entidad debe entregar trimestralmente a la Vicepresidencia de Riesgos el certificado de antecedentes disciplinarios que garantice el cumplimiento de la Ley 43 de 1990 (Fe Pública)</t>
  </si>
  <si>
    <t>Generando la certificación y formalización a la Vicepresidencia de Riesgos</t>
  </si>
  <si>
    <t>Certificación</t>
  </si>
  <si>
    <t>SARO 
(GESTIÓN ANTIFRAUDE)</t>
  </si>
  <si>
    <t>Pedir o aceptar dadivas u otros beneficios por Desactivar Referencias Jurídicas de personas naturales o jurídicas</t>
  </si>
  <si>
    <t>1. Necesidad de favorecer a una empresa o usuario en especial</t>
  </si>
  <si>
    <t>1. Rol para el Levantamiento de marcación Jurídica, delegado a una sola persona.</t>
  </si>
  <si>
    <t>Asignación del Rol 225 a una sola persona</t>
  </si>
  <si>
    <t>Formato gto-fo-243 solicitud de acceso de usuarios</t>
  </si>
  <si>
    <t>COORDINADOR ANTIFRAUDES</t>
  </si>
  <si>
    <t>Generación de informes con las transacciones realizadas con el Rol 225</t>
  </si>
  <si>
    <t>Informe de transacciones realizadas con el rol 225 generado por COBIS CLIENTES</t>
  </si>
  <si>
    <t>SARM (RIESGO DE MERCADO)</t>
  </si>
  <si>
    <t>Manejar y Controlar las Inversiones de la entidad de manera errónea para beneficios particulares</t>
  </si>
  <si>
    <t>1. Debilidades en la administración de Roles y Perfiles (Roles activos a pesar de cambios de cargos, áreas, entre otros).</t>
  </si>
  <si>
    <t>1. Capacitación del personal encargado del manejo y valoración de las inversiones, en procura que se haga de conformidad con los procedimientos y normas establecidas.</t>
  </si>
  <si>
    <t>perfil de personal que trabaja en el área</t>
  </si>
  <si>
    <t>profesional</t>
  </si>
  <si>
    <t>Grupo SARM</t>
  </si>
  <si>
    <t>2. Validación y confirmación del proceso efectuado por el sistema respecto a valoración de inversiones, para verificar que se efectúa  de forma correcta.</t>
  </si>
  <si>
    <t>mediante herramientas se valida el control del proceso</t>
  </si>
  <si>
    <t>informe</t>
  </si>
  <si>
    <t>Diario</t>
  </si>
  <si>
    <t>GESTIÓN TECNOLÓGICA</t>
  </si>
  <si>
    <t xml:space="preserve">Incorporación de código maliciosos, intervención no autorizadas a las bases de datos, Ingeniería social, CiberCrimen y Vulnerabilidad de los sistemas
</t>
  </si>
  <si>
    <t>1.  Debilidades en los controles.</t>
  </si>
  <si>
    <t>Realizar Aseguramiento de la plataforma tecnológica del FNA.</t>
  </si>
  <si>
    <t>Implementación de la plantillas de aseguramiento</t>
  </si>
  <si>
    <t>Formato de implementación de plantillas de aseguramiento</t>
  </si>
  <si>
    <t>Oficina de Informática</t>
  </si>
  <si>
    <t>2. Ausencia de procedimientos</t>
  </si>
  <si>
    <t>Realizar Análisis de Vulnerabilidades sobre la Infraestructura tecnológica</t>
  </si>
  <si>
    <t>Ejecución de los contratos asociados a los análisis de vulnerabilidades, pruebas de penetración y ética hacking</t>
  </si>
  <si>
    <t>El informe de ejecución</t>
  </si>
  <si>
    <t xml:space="preserve">3. Tecnología inadecuada u obsoleta (Software y Hardware)
</t>
  </si>
  <si>
    <t>Gestionar las vulnerabilidades identificadas hasta su mitigación</t>
  </si>
  <si>
    <t>Implementación y seguimiento a los planes de remediación para mitigar las vulnerabilidades identificadas</t>
  </si>
  <si>
    <t>Matrices de seguimiento por parte del Grupo de Seguridad de la Información</t>
  </si>
  <si>
    <t xml:space="preserve"> Implementación de herramientas para detectar vulnerabilidades en software</t>
  </si>
  <si>
    <t>Aplicación y seguimiento a la herramienta Fortify</t>
  </si>
  <si>
    <t>Reporte generado por la herramienta</t>
  </si>
  <si>
    <t>Manipulación de la información en las bases de datos de los sistemas de información para beneficio propio o de terceros</t>
  </si>
  <si>
    <t>1. Debilidades en la administración de Roles y Perfiles (Rotación de personal).</t>
  </si>
  <si>
    <t>8. Pérdida Reputacional: Deterioro de la imagen (Reputacional)</t>
  </si>
  <si>
    <t>Implementación de la matriz de roles y perfiles</t>
  </si>
  <si>
    <t>Aplicar los roles y perfiles al interior de la OI, lo cual se encuentra establecido en la entidad</t>
  </si>
  <si>
    <t>Matriz de roles y perfiles</t>
  </si>
  <si>
    <t xml:space="preserve">Elaborar pliegos y/o invitaciones, desde el análisis de oportunidad y conveniencia favoreciendo la contratación o consecución de un bien en beneficio propio o de un tercero. </t>
  </si>
  <si>
    <t>1. Debilidades en el Proceso de Contratación.</t>
  </si>
  <si>
    <t>Implementar a cabalidad el manual de contratación</t>
  </si>
  <si>
    <t>Realizar la implementación de forma adecuada del Manual establecido en la entidad</t>
  </si>
  <si>
    <t>Manual de contratación</t>
  </si>
  <si>
    <t>Omitir la existencia de conflicto de intereses</t>
  </si>
  <si>
    <t>1. Deficiencias en las verificaciones de los controles para determinar las incompatibilidades e inhabilidades.</t>
  </si>
  <si>
    <t>Posibilidad de perdida económica por tramitar y pagar facturas sin que se haya prestado el servicio o labor contratada  o que no satisfacen las necesidades la entidad a cambio de beneficios particulares.</t>
  </si>
  <si>
    <t>1. Falta de seguimiento o supervisión.</t>
  </si>
  <si>
    <t>3. Pérdidas Económicas: Pérdida de activos físicos</t>
  </si>
  <si>
    <t>Implementar a cabalidad lo establecido en SAP</t>
  </si>
  <si>
    <t>Implementar lo establecido en SAP</t>
  </si>
  <si>
    <t>Lo gestionado a través de SAP</t>
  </si>
  <si>
    <t>2. Perfil del personal.</t>
  </si>
  <si>
    <t>3. Falta de herramientas tecnológicas para el control.</t>
  </si>
  <si>
    <t>4. Concentración de funciones.</t>
  </si>
  <si>
    <t>5. Tráfico de influencias.</t>
  </si>
  <si>
    <t>6. Presiones políticas,  económicas o de personas influyentes.</t>
  </si>
  <si>
    <t>Administrar de manera inadecuada los roles de acceso a la información, para beneficio propio o de un tercero.</t>
  </si>
  <si>
    <t>1. Debilidades en los Controles Implementados.</t>
  </si>
  <si>
    <t>Notificación oportuna por parte del líder de usuarios de los movimientos de personal de su área (tanto contratistas como funcionarios)</t>
  </si>
  <si>
    <t>Informar a Gestión Humana los movimiento del personal de cada área, o a la División Administrativa según sea el caso</t>
  </si>
  <si>
    <t>Mail por parte de las áreas a Gestión Humana</t>
  </si>
  <si>
    <t>2. Debilidades en la aplicación de procedimientos.</t>
  </si>
  <si>
    <t>Notificación de Gestión Humana a OI sobre las novedades de retiro  o traslados de personal.</t>
  </si>
  <si>
    <t>Por medio de la herramienta la OI es notificada</t>
  </si>
  <si>
    <t>Reporte de la herramienta asignada a la gestión de usuarios (PROPEL)</t>
  </si>
  <si>
    <t>Concentración de información en una persona</t>
  </si>
  <si>
    <t xml:space="preserve">1. Falta de personal            </t>
  </si>
  <si>
    <t>Aplicar los roles y perfiles al interior de la OI</t>
  </si>
  <si>
    <t>Formato de implementación de los roles y perfiles</t>
  </si>
  <si>
    <t>2. Debilidades en los procedimientos</t>
  </si>
  <si>
    <t>Alterar códigos o parametrizar los aplicativos en beneficio propio o de terceros.</t>
  </si>
  <si>
    <t>1. Modificación no autorizada de parámetros o códigos</t>
  </si>
  <si>
    <t xml:space="preserve"> Ejecutar todos los controles y aprobaciones establecidos en el procedimiento.</t>
  </si>
  <si>
    <t xml:space="preserve"> Ejecutar todos los controles y aprobaciones establecidos en el procedimiento para  ajustes y modificaciones a los aplicativos para su puesta en producción. </t>
  </si>
  <si>
    <t>Historial sobre la herramienta de gestión de SW</t>
  </si>
  <si>
    <t xml:space="preserve">2. Complicidad de funcionarios o proveedores para realizar alteraciones en sistemas. </t>
  </si>
  <si>
    <t xml:space="preserve"> Generar la  trazabilidad de las modificaciones que pasan a producción.</t>
  </si>
  <si>
    <t xml:space="preserve"> Generar la  trazabilidad de las modificaciones que pasan a producción para posibles auditorias y seguimientos en procesos forenses.</t>
  </si>
  <si>
    <t>Realizar asignación de permisos sobre aplicativos.</t>
  </si>
  <si>
    <t>Realizar asignación de permisos sobre aplicativos de acuerdo a roles previamente definidos. (control de acceso lógico).</t>
  </si>
  <si>
    <t>Apropiación ilegal de recursos financieros,  por intento de fraude, por suplantación o falsedad documental, entre otros.</t>
  </si>
  <si>
    <t xml:space="preserve">1. Indebida utilización de herramientas de seguridad para control de pagos 
(confronta, confirmaciones contact center, entre otros) por parte de Comercial. </t>
  </si>
  <si>
    <t>9. Pérdida Reputacional: Demandas Legales</t>
  </si>
  <si>
    <t>1. Control automático para la utilización de sistemas de seguridad para control de pagos</t>
  </si>
  <si>
    <t>Cuando son fallas funcionales de la herramienta se valida con el líder funcional de crédito, navegación conectividad mesa de servicio.</t>
  </si>
  <si>
    <t>Gestión Comercial</t>
  </si>
  <si>
    <t>División Comercial</t>
  </si>
  <si>
    <t>2. Manualidad en el proceso de cargues-aportes Cesantías y AVC y  Pagos de Cesantías y AVC</t>
  </si>
  <si>
    <t>2. Difusión de la Herramienta Fondo en Línea-Canales recaudo operadores PILA</t>
  </si>
  <si>
    <t>N/A</t>
  </si>
  <si>
    <t>3. Acceso por personas no autorizadas a los portales bancarios</t>
  </si>
  <si>
    <t>3. Creación Correcta y Oportuna de las personas naturales y jurídicas en el sistema</t>
  </si>
  <si>
    <t>A las personas que ingresan a Fondo en línea, debe crear un usuario y contraseña, adicionalmente existe el doble factor de autenticación ; es decir que al ingresar a fondo en línea el sistema envía un mensaje al teléfono o al correo electrónico con un código único de ingreso para el cliente.</t>
  </si>
  <si>
    <t>4. Tercerización de actividades</t>
  </si>
  <si>
    <t>1. Seguimiento y control a los Contratos, validar calidad y niveles de ANS</t>
  </si>
  <si>
    <t xml:space="preserve">Se realizan actividades encaminadas a realizar el seguimiento de los contratos  tales como:  visitas a las instalaciones del tercero, reuniones de seguimiento,  aplicación de los ANS, entre otros. </t>
  </si>
  <si>
    <t>Bimestral</t>
  </si>
  <si>
    <t>5. Debilidad en las validaciones en el sistema</t>
  </si>
  <si>
    <t>1. Seguimiento de las transacciones rechazadas en los cargues masivos</t>
  </si>
  <si>
    <t xml:space="preserve">Logs de auditorias </t>
  </si>
  <si>
    <t>6. Falsedad en la documentación presentada para la solicitud retiro Cesantías y AVC</t>
  </si>
  <si>
    <t>1. Utilización de las herramientas para al validación de confronta.  
2. Verificación de la documentación del consumidor financiero</t>
  </si>
  <si>
    <t>El asesor comercial debe aplicar los procedimientos de validación de identidad (enrolamiento biométrico, Confronta o el que haga sus veces</t>
  </si>
  <si>
    <t>Actas de capacitación, actas de visitas, ANS, logs de auditorias.</t>
  </si>
  <si>
    <t>7. Debilidades en la administración de Roles y Perfiles (Roles activos a pesar de cambios de cargos, áreas, entre otros).</t>
  </si>
  <si>
    <t>1. Aprobación y Seguimiento de Roles y perfiles de acuerdo a las funciones otorgadas (Segregación de Funciones), por parte del líder del proceso.</t>
  </si>
  <si>
    <t>Por medio de la herramienta IDM, cuando se presenta un cambio de rol o perfil Gestión Humana informa por medio del flujo de IDM al líder funcional del área, el cambio a realizar.</t>
  </si>
  <si>
    <t>8. Falencias en la selección de personal</t>
  </si>
  <si>
    <t>1. Se requiere de filtros y procesos de seguridad para el ingreso de toda persona que ingresa a trabajar a la entidad</t>
  </si>
  <si>
    <t>Informes de gestión.</t>
  </si>
  <si>
    <t>Realizar cobros indebidos a los Consumidores Financieros  por la realización y agilización  de trámites y divulgación de información en beneficio propio</t>
  </si>
  <si>
    <t xml:space="preserve">1. Debilidades en la capacitación e inducción </t>
  </si>
  <si>
    <t>1. Socialización no cobro por trámites, campaña Súper Sin</t>
  </si>
  <si>
    <t>Al centro de estudios se le debe estar entregando la información que desde el área se considera importante compartir con los funcionarios en la etapa de inducción o de capacitación.</t>
  </si>
  <si>
    <t>Listados de asistencias, actas de capacitación.</t>
  </si>
  <si>
    <t>2. Debilidades en la administración de Roles y Perfiles (Roles activos a pesar de cambios de cargos, áreas, entre otros).</t>
  </si>
  <si>
    <t>Reportes generados por la herramienta IDM</t>
  </si>
  <si>
    <t>3. Inexistencia de estudio de seguridad en el proceso de contratación al personal requerido</t>
  </si>
  <si>
    <t>1. Realizar estudio de seguridad como requisito para la contratación de personal;
Asesores Comerciales front, externos, Mesas de control, analistas de formulario, abogados Externos, entre otros.</t>
  </si>
  <si>
    <t>4. Debilidades en el control de pagos de honorarios a los abogados externos.</t>
  </si>
  <si>
    <t>1. Verificación periódica de las cesiones de crédito.
2. Verificar que los abogados externos cobren sus honorarios de acuerdo a la normatividad vigente.</t>
  </si>
  <si>
    <t>5. Demoras  en los trámites por parte de los procesos</t>
  </si>
  <si>
    <t>1. Realizar seguimiento en tiempos de respuesta de los trámites que se realizan en la Entidad</t>
  </si>
  <si>
    <t>Realizar los reportes en cuanto a las demoras en los trámites de los demás procesos, para que se tomen las decisiones apropiadas.</t>
  </si>
  <si>
    <t>Reportes e informes de gestión.</t>
  </si>
  <si>
    <t>6. Debilidades en la aplicación de Educación Financiera a los CF en materia de cobros de trámites</t>
  </si>
  <si>
    <t>1. Elaboración de mensajes dirigidos a los CF informando que el FNA no cobra por trámites a través de los siguientes canales:
* Fondo Virtual: Correos Electrónicos, Redes Sociales, Página Web
* Comunicaciones y Prensa: mensajes en los programas de TV y radio.
* Mercadeo: afiches informativos. (Educación Financiera)</t>
  </si>
  <si>
    <t>Estas campañas están orientadas a informar a los consumidores financieros que el FNA de ninguna  manera se avalan los tramitadores y los funcionarios deben dar tramite a sus solicitudes sin recibir dadivas de ninguna especie.</t>
  </si>
  <si>
    <t>Piezas publicitarias, actas de reuniones, informes.</t>
  </si>
  <si>
    <t>Utilizar  elementos distintivos de la entidad para fines no institucionales y/o beneficios propios.</t>
  </si>
  <si>
    <t>1. Falta de control y sensibilización sobre utilización de estos elementos distintivos</t>
  </si>
  <si>
    <t>1. Sensibilización sobre el manejo de los diferentes distintivos institucionales.
2. Llevar un control permanente del personal que representa la entidad y lo elementos que les son suministrados</t>
  </si>
  <si>
    <t xml:space="preserve">La fuerza comercial, cuenta con uniforme (Pantalón , Zapatos, camisas; chalecos y carnet) para la atención del público en los puntos de atención  y en las ferias. Se recalca a los asesores la responsabilidad que tienen haciendo uso de los distintivos de la entidad  y la prohibición de utilizarlos para el beneficio propio. </t>
  </si>
  <si>
    <t>Memorandos, actas de reunión, actas de capacitación.</t>
  </si>
  <si>
    <t>Conformación de empresas ficticias para defraudar a la Entidad generando detrimento patrimonial</t>
  </si>
  <si>
    <t>1. Contacto directo entre el afiliado, vendedor, valuador y abogado externo</t>
  </si>
  <si>
    <t>1. Seguimiento a las actuaciones de los funcionarios de acuerdo con el código de conducta, ética y buen gobierno.
2. Establecer lineamientos a través de procedimiento y uso de convenio con las agremiaciones con el fin de lograr independencia entre los actores del uso del crédito.</t>
  </si>
  <si>
    <t>Los tramites de legalización no están en comercial, hay un grupo que se encarga del contacto con los clientes y se encuentran definidos los flujos para entregar la información.</t>
  </si>
  <si>
    <t>Procedimientos crédito/comercial</t>
  </si>
  <si>
    <t xml:space="preserve">1. Falta de seguimiento o supervisión.
</t>
  </si>
  <si>
    <t>1. Capacitación al personal encargado de apoyar la supervisión de los contratos.</t>
  </si>
  <si>
    <t xml:space="preserve">Se realizan actividades encaminadas a realizar el seguimiento de los contratos  tales como:  capacitaciones, visitas a las instalaciones del tercero, reuniones de seguimiento,  aplicación de los ANS, entre otros. </t>
  </si>
  <si>
    <t xml:space="preserve">
3. Falta de herramientas tecnológicas para el control.</t>
  </si>
  <si>
    <t>2. Aplicación de Interventorías técnicas a los contratos requeridos.</t>
  </si>
  <si>
    <t>5. Presiones políticas,  económicas o de personas influyentes.</t>
  </si>
  <si>
    <t>1. Numero de actualizaciones del directorio activo/Total actualizaciones del directorio activo</t>
  </si>
  <si>
    <t>ejecutar dos o más funciones  sensibles en conflicto,  que podrían afectar las
actividades de la entidad y en algún momento incurrir en gastos para recuperarse de algún daño legal, Reputacional o económica.</t>
  </si>
  <si>
    <t>1. Contar con personal capacitado para realizar diferentes labores específicas
2. Back up de Actividades, Roles y Funciones en cada una de las áreas</t>
  </si>
  <si>
    <t xml:space="preserve">Solicitar el personal que el proceso necesita para su normal operación. Seguir los lineamientos indicados para garantizar la existencia de los back ups. </t>
  </si>
  <si>
    <t>Reportes de necesidad de personal, back ups de información.</t>
  </si>
  <si>
    <t>APORTE DE CESANTÍAS</t>
  </si>
  <si>
    <t>Cargue manual indebido de los reportes de cesantías en cuentas empresariales o individuales  a cambio de pagos o beneficios de terceros o del propio funcionario o contratista</t>
  </si>
  <si>
    <t>1. Complicidad de funcionarios para cometer actividades de fraude o corrupción.</t>
  </si>
  <si>
    <t xml:space="preserve">Incentivar el uso de la plataforma PILA </t>
  </si>
  <si>
    <t>Incentivar el cargue de reportes y aportes a través de la plataforma PILA (Automático y SemiAutomático)</t>
  </si>
  <si>
    <t>División de Afiliados y Entidades</t>
  </si>
  <si>
    <t>2. Vulnerabilidad y deficiencia de la estructura tecnológica.</t>
  </si>
  <si>
    <t>3. Debilidades en la administración de Roles y Perfiles (Roles activos a pesar de cambios de cargos, áreas, entre otros).</t>
  </si>
  <si>
    <t>Reducir el Uso de la planilla de reporte manual</t>
  </si>
  <si>
    <t>Minimizar la manualidad del proceso, a través de campañas publicitarias con las empresas para que se reduzca el uso de las planillas manuales</t>
  </si>
  <si>
    <t>4. Manualidad del Proceso</t>
  </si>
  <si>
    <t>Aplicación indebida de novedades monetarias y no monetarias (el afiliado retira las cesantías inmediatamente)</t>
  </si>
  <si>
    <t>1. Fallas en el autocontrol debido a:
Exceso de confianza
vulnerabilidad en la delegación de funciones
Alto Volumen de Operaciones</t>
  </si>
  <si>
    <t>Perfilamiento de roles en COBIS (Rol de visualización y Rol de ejecución)</t>
  </si>
  <si>
    <t xml:space="preserve">perfilamiento de roles en COBIS para identificar trazabilidad de modificación de novedades.    Modifica información de usuarios para mover dineros entre cuentas </t>
  </si>
  <si>
    <t>Matriz de Perfiles de Roles  y Actas firmadas</t>
  </si>
  <si>
    <t xml:space="preserve">2. Manualidad del Proceso </t>
  </si>
  <si>
    <t>Cruce de Bases de datos</t>
  </si>
  <si>
    <t>Cruce de Bases de datos de la operación que llega a través e work Manager vs lo efectivamente aplicado en COBIS (monitoreo de información)</t>
  </si>
  <si>
    <t>Documento soporte generado en Work Manager. Listados de operación y documento de resumen de la operación</t>
  </si>
  <si>
    <t>Conciliación Contable de las cuentas del área</t>
  </si>
  <si>
    <t xml:space="preserve">Revisión de las diferencias contables que pueda generar la operación </t>
  </si>
  <si>
    <t>CAPTACIÓN DE AHORRO VOLUNTARIO</t>
  </si>
  <si>
    <t>1. Manualidad del Proceso de Captación  de Ahorro Voluntario Contractual</t>
  </si>
  <si>
    <t>Control posterior</t>
  </si>
  <si>
    <t>El asesor comercial adjunta al trámite el soporte de la validación de confronta y el call center registra toda la información de cada una de las llamadas realizadas</t>
  </si>
  <si>
    <t>registros de la herramienta 
Confirmaciones</t>
  </si>
  <si>
    <t>Asesor Comer / Call center</t>
  </si>
  <si>
    <t>2. Comunicación de empleados del grupo DAE (personal del producto AVC) con afiliados</t>
  </si>
  <si>
    <t>3. Falta de herramientas para identificar la trazabilidad de consultas y movimientos de operaciones de los trabajadores que están en teletrabajo</t>
  </si>
  <si>
    <t>4. rotación de personal y condiciones laborales poco favorables que pueden generar motivación para realizar fraude</t>
  </si>
  <si>
    <t>5.Extralimitación de funciones en la operación del proceso de Captación de AVC</t>
  </si>
  <si>
    <t>6. Centralización de la información de aplicación de pagos inconsistentes del producto AVC en pocos funcionarios.</t>
  </si>
  <si>
    <t>10. Pérdida Reputacional: Pérdida de mercado</t>
  </si>
  <si>
    <t>ADMINISTRACIÓN DE CUENTAS Y PAGO CESANTÍAS Y AHORRO VOLUNTARIO CONTRACTUAL</t>
  </si>
  <si>
    <t>Apropiación indebida de recursos por intento de fraude por suplantación o falsedad documental</t>
  </si>
  <si>
    <t xml:space="preserve">1. Indebida utilización de herramientas de seguridad para control de pagos 
(confronta, confirmaciones content manager, entre otros) por parte de Comercial. </t>
  </si>
  <si>
    <t>Validación de la información con evidencia</t>
  </si>
  <si>
    <t>División de Cesantías</t>
  </si>
  <si>
    <t>2. Tercerización de actividades</t>
  </si>
  <si>
    <t>Seguimiento y control a los Contratos, validar calidad y niveles de ANS</t>
  </si>
  <si>
    <t>PNC / Informe mensual tercero</t>
  </si>
  <si>
    <t>Carpeta compartida Niveles de Servicio BDO</t>
  </si>
  <si>
    <t>Líder Proceso / Tercero BDO</t>
  </si>
  <si>
    <t>3. Debilidad en las validaciones en el sistema de información de la entidad</t>
  </si>
  <si>
    <t>Supervisión y Revisión de Documentos</t>
  </si>
  <si>
    <t>Revisar la documentación recibida por parte del afiliado para realizar el trámite correspondiente.</t>
  </si>
  <si>
    <t>Check list</t>
  </si>
  <si>
    <t>Asesor Comercial</t>
  </si>
  <si>
    <t>Aprobación y Seguimiento de Roles y perfiles de acuerdo a las funciones otorgadas (Segregación de Funciones), por parte del líder del proceso.</t>
  </si>
  <si>
    <t>Mensualmente valida con la Oficina Informática la asignación de roles activos para los funcionarios de la División</t>
  </si>
  <si>
    <t>Correo Electrónico Institucional/Informe roles</t>
  </si>
  <si>
    <t>Jefe División Cesantías</t>
  </si>
  <si>
    <t>Realizar la revisión del cumplimiento total de la lista de chequeo de contratación.</t>
  </si>
  <si>
    <t>Validación de la información contenida en la hoja de vida de los aspirantes (referencias- historia laboral- educación, entre otros) y a la entrega de los documentos por parte del candidato</t>
  </si>
  <si>
    <t>Lista de Chequeo y estudio de Seguridad en el expediente de Historia Laboral</t>
  </si>
  <si>
    <t>Profesional Gestión Humana</t>
  </si>
  <si>
    <t>Verificación de Referencias Inhibitorias, Antecedentes Judiciales.</t>
  </si>
  <si>
    <t>9. Fallas en la autenticación biométrica con la Registraduría Nacional</t>
  </si>
  <si>
    <t>Verificación de Códigos en la página de Notaria en Línea</t>
  </si>
  <si>
    <t>Verificación de los códigos de la pagina de Notaria en Línea de las autenticaciones realizadas</t>
  </si>
  <si>
    <t>consultas por parte de los codificadores de la División de Cesantías.</t>
  </si>
  <si>
    <t>Todos los tramites que no pasan por Biometría tienen una revisión diferente los cuales deben pasar una consultas por parte de los codificadores de la División de Cesantías.</t>
  </si>
  <si>
    <t>GESTIÓN DE CRÉDITO</t>
  </si>
  <si>
    <t>Créditos aprobados sin cumplir los requisitos o con beneficios tales como tasa, plazo, sistema de amortización, moneda entre otros,  a cambio de pagos o intereses particulares</t>
  </si>
  <si>
    <t>Uso indebido de la información de los clientes por parte del personal de crédito</t>
  </si>
  <si>
    <t>Revisión previa al comité por parte del Grupo Control de Crédito.</t>
  </si>
  <si>
    <t>Previo a los comités de crédito se hace una revisión adicional de los casos bajo parámetros establecidos, sumado a una muestra aleatoria. Se revisa mínimo el 50% de la muestra que se presentan al comité.</t>
  </si>
  <si>
    <t>Archivo Excel
COBIS Trámites
Presentación de Comité</t>
  </si>
  <si>
    <t>Coordinador del Grupo de Control de Crédito./ Profesional de crédito</t>
  </si>
  <si>
    <t>División de Crédito</t>
  </si>
  <si>
    <t xml:space="preserve"> Actividades de fraude o corrupción</t>
  </si>
  <si>
    <t>Validación general a los datos de los créditos estudiados y aprobados</t>
  </si>
  <si>
    <t>Se toma la base de créditos analizados para llevar a comité y se cruza contra la base de datos donde están definidas las características de los productos según políticas.</t>
  </si>
  <si>
    <t>Archivo Excel</t>
  </si>
  <si>
    <t>Validación del monto y condiciones de aprobación</t>
  </si>
  <si>
    <t>Se toma la base de créditos aprobados en COBIS y se cruza contra el acta de comité.</t>
  </si>
  <si>
    <t xml:space="preserve">Envío de Planilla de créditos  para  aprobar en comité de crédito a Grupo SARLAFT y Grupo Antifraude para validación </t>
  </si>
  <si>
    <t>Previo  a los comités de crédito se remite la Planilla de créditos para aprobar al Grupo SARLAFT y Grupo Antifraude para que se valide contra las listas restrictivas.</t>
  </si>
  <si>
    <t>Archivo en excel, Correo electrónico</t>
  </si>
  <si>
    <t>Coordinador del Grupo de Análisis de Crédito/Grupo SARLAFT /Grupo Antifraude</t>
  </si>
  <si>
    <t>Vulnerabilidad y deficiencia de la infraestructura tecnológica  o de los sistemas de información y su monitoreo</t>
  </si>
  <si>
    <t>Asignación de roles de acuerdo al perfil y funciones a desarrollar</t>
  </si>
  <si>
    <t>El líder del proceso a través del líder funcional solicitan la asignación de roles para cada uno de los funcionarios y colaboradores</t>
  </si>
  <si>
    <t>Correo electrónico,   número de ticket de service manager</t>
  </si>
  <si>
    <t>Líder del Proceso/Líder Funcional</t>
  </si>
  <si>
    <t>Inconsistencias en los pagos a las firmas contratistas según tarifas establecidas.</t>
  </si>
  <si>
    <t>Omisiones o errores en la supervisión del contrato</t>
  </si>
  <si>
    <t>Registro, actualización y seguimiento de la asignación al proveedor teniendo en cuenta el presupuesto asignado</t>
  </si>
  <si>
    <t>Llevar un registro en una base de excel que me permite hacer seguimiento a la asignación de avalúos</t>
  </si>
  <si>
    <t>Base de excel e informe de supervisión del contrato</t>
  </si>
  <si>
    <t>Líder de Etapa de Avalúos</t>
  </si>
  <si>
    <t>Fallas en la liquidación de la facturación por parte del tercero</t>
  </si>
  <si>
    <t>Seguimiento al cumplimiento del contrato teniendo en cuenta los acuerdos de niveles de servicio (ANS)</t>
  </si>
  <si>
    <t>Se mide el cumplimiento de acuerdo a cada ANS y se penaliza según lo estipulado en el contrato</t>
  </si>
  <si>
    <t>Informe de supervisión del contrato</t>
  </si>
  <si>
    <t>Líder de Etapa de Avalúos / Apoyo a la supervisión del  contrato</t>
  </si>
  <si>
    <t>Controles Ineficientes para la verificación de las facturas</t>
  </si>
  <si>
    <t>Creación de una matriz de seguimiento a los pagos a contratistas</t>
  </si>
  <si>
    <t>Desde el mes de abril se creó una base de excel en la que se registran los datos de los clientes e inmuebles que están en trámite de legalización.</t>
  </si>
  <si>
    <t>Avalúos en DATASOFT
Avalúos en Bizagi
Archivos en Excel</t>
  </si>
  <si>
    <t>Inconsistencias en los informes de visitas o avalúos (avalúos inflados)  recibiendo a cambio pagos o beneficios de un tercero. U omisión del concepto desfavorable del avalúo o la visita.</t>
  </si>
  <si>
    <t xml:space="preserve">Pagos a contratistas de visitas o avalúos por parte de los afiliados para manipulación de informes </t>
  </si>
  <si>
    <t>Por implementar revisión vía muestras de informes</t>
  </si>
  <si>
    <t>Los avalúos se revisan previo a cargar en el Gestor Documental</t>
  </si>
  <si>
    <t>Comentarios en aplicativo del Gestor Documental
correos con trazabilidad de observaciones cuando se identifican errores en los avalúos</t>
  </si>
  <si>
    <t>Personal del Grupo de Avalúos</t>
  </si>
  <si>
    <t>Errores en la elaboración y/o revisión de los avalúos.</t>
  </si>
  <si>
    <t>Omisiones en la revisión de los informes de avalúos</t>
  </si>
  <si>
    <t>Legalización de un Crédito con información adulterada que este consignada en la documentación aportada a cambio de pagos o beneficios particulares.</t>
  </si>
  <si>
    <t>Omisión de controles en la revisión de la documentación y en los procesos.</t>
  </si>
  <si>
    <t>Revisión documental en cada una de las etapas y aplicación de procedimientos e instructivos establecidos</t>
  </si>
  <si>
    <t>Aplicación del instructivo GCR-IT-037 procedimiento GCR-PR-057</t>
  </si>
  <si>
    <t>Informes y conceptos para dar viabilidad a los trámites</t>
  </si>
  <si>
    <t>Personal de  la Legalizadora</t>
  </si>
  <si>
    <t>Agilizar tramites recibiendo a cambio pagos o beneficios de terceros (legalizadora).</t>
  </si>
  <si>
    <t>Acompañamiento al cliente del inicio a fin del trámite</t>
  </si>
  <si>
    <t xml:space="preserve"> Cada analista tiene a cargo una constructora en caso de vivienda nueva y para vivienda usada, la asignación de los trámites es aleatoria para realizar acompañamiento continuo hasta la finalización del proceso con el desembolso.
Los analistas establecen comunicación con los afiliados a través de correos electrónicos y llamadas telefónicas</t>
  </si>
  <si>
    <t>Correos electrónicos y comentarios en el aplicativo destinado a la trazabilidad de los trámites de legalización.</t>
  </si>
  <si>
    <t>Analistas de la Legalizadora</t>
  </si>
  <si>
    <t>Desconocimiento de los tiempos establecidos para la ejecución de los procesos por parte de los consumidores financieros.</t>
  </si>
  <si>
    <t xml:space="preserve">Asignación de roles de acuerdo al perfil </t>
  </si>
  <si>
    <t>Líder del Proceso</t>
  </si>
  <si>
    <t>En el momento de laoperación</t>
  </si>
  <si>
    <t>Entregar información a terceros (personal no autorizado) a cambio de pagos o beneficios particulares Crédito y  Legalizadora</t>
  </si>
  <si>
    <t>Falta aplicar políticas sobre confidencialidad información</t>
  </si>
  <si>
    <t>Aplicación de las Políticas de Confidencialidad y seguridad de la información</t>
  </si>
  <si>
    <t>**Clausula de confidencialidad en los contratos laborales</t>
  </si>
  <si>
    <t xml:space="preserve">Manual de Políticas </t>
  </si>
  <si>
    <t>Gestión Humana**</t>
  </si>
  <si>
    <t>*Vulnerabilidad y deficiencia de la infraestructura tecnológica  o de los sistemas de información y su monitoreo</t>
  </si>
  <si>
    <t>El líder del proceso a través del líder funcional solicitan la asignación de perfil para cada uno de los funcionarios y colaboradores</t>
  </si>
  <si>
    <t>Líder del Proceso / Lider Funcional</t>
  </si>
  <si>
    <t>Realizar desembolsos sin tener las garantias que respalden el giro, a cambio e un beneficio particular</t>
  </si>
  <si>
    <t>Omisión en la verificación de documentación, completa exigida, para tramitar el desembolso</t>
  </si>
  <si>
    <t xml:space="preserve"> Revisón que realiza el ordenador de las  garantías esenciales para realizar el desembolso</t>
  </si>
  <si>
    <t>El ordenador antes de aprobar la orden de pago revisa que las garantias se encuentren en custodia.</t>
  </si>
  <si>
    <t xml:space="preserve">Comentarios y devolución del tramite en aplicativo Cobis
</t>
  </si>
  <si>
    <t>ordenador del gasto</t>
  </si>
  <si>
    <t>Realizar un giro a un beneficiario diferente al  mencionado en la autorización de giro  o modificar  el valor del giro</t>
  </si>
  <si>
    <t>Ingresar datos incorrectos en la orden de pago</t>
  </si>
  <si>
    <t>Verificación en la orden de pago: monto y beneficiario</t>
  </si>
  <si>
    <t>El ordenador antes de aprobar la orden de pago revisa que el monto y beneficiario correspondan a lo establecido en la escritura pública y en la autorización de giro.</t>
  </si>
  <si>
    <t>FACTURACIÓN Y CARTERA</t>
  </si>
  <si>
    <t xml:space="preserve">Omisión al cumplimiento de los procedimientos aprobados </t>
  </si>
  <si>
    <t xml:space="preserve">Revisión de Requisitos Documentales y de Sistema. </t>
  </si>
  <si>
    <t>Desde Comercial evalúan documentación y requisitos en el sistema (saldo, cobro)</t>
  </si>
  <si>
    <t>Comercial, profesionales del Grupo Cancelaciones</t>
  </si>
  <si>
    <t>División de Cartera / Grupo de Cobranzas</t>
  </si>
  <si>
    <t>Falta de ética del personal</t>
  </si>
  <si>
    <t>Segregación de funciones, del proceso.</t>
  </si>
  <si>
    <t>Autorización y ejecución de Tramites sin el cumplimiento de requisitos</t>
  </si>
  <si>
    <t xml:space="preserve">Revisión de la División de Cartera </t>
  </si>
  <si>
    <t>Profesional División de Cartera</t>
  </si>
  <si>
    <t>Sobornos e intereses Económicos personales de funcionarios de la Entidad.</t>
  </si>
  <si>
    <t>Recepción de Beneficios económicos por parte de los Abogados Internos del Grupo Cobro Jurídico para realizar las ventas de derechos de Crédito Hipotecario</t>
  </si>
  <si>
    <t>1. Ejecutar el procedimiento descrito en el manual SARC.</t>
  </si>
  <si>
    <t>Divulgación Manual SARC</t>
  </si>
  <si>
    <t>Campañas de las sensibilizaciones</t>
  </si>
  <si>
    <t>Procedimientos Desactualizados</t>
  </si>
  <si>
    <t>2. Recopilar los soportes físicos de los trámites realizados.</t>
  </si>
  <si>
    <t>Archivar soportes.</t>
  </si>
  <si>
    <t>Soporte carpeta física</t>
  </si>
  <si>
    <t>Profesional Cobro Jurídico</t>
  </si>
  <si>
    <t>3. Validación de la decisión del comité de cobranzas, único ente aprobador.</t>
  </si>
  <si>
    <t>Acta de aprobación comité de cobranzas</t>
  </si>
  <si>
    <t>Soporte del Acta</t>
  </si>
  <si>
    <t>Coordinador Grupo Cobranzas</t>
  </si>
  <si>
    <t>Modificación de variables de cartera  de consumidores  de manera irregular en COBIS cartera (tasa, monto, tiempo).  a cambio de un beneficio particular.</t>
  </si>
  <si>
    <t>Perfilamientos, (niveles de autorizaciones  en el sistema COBIS)</t>
  </si>
  <si>
    <t>De acuerdo a las funciones asignadas en el Grupo de la División Cartera  se establecen perfiles para grupos de labores</t>
  </si>
  <si>
    <t>Matrices de perfilamiento y formatos establecidos por el Grupo de Informática</t>
  </si>
  <si>
    <t>Matriz de Controles</t>
  </si>
  <si>
    <t>Cruce de información para determinar inconsistencias de datos asociados a cartera entre COBIS y Excel</t>
  </si>
  <si>
    <t>Matriz de Controles (archivo en Excel)</t>
  </si>
  <si>
    <t>Conciliaciones periódicas</t>
  </si>
  <si>
    <t>Realización de cruces de información y conciliaciones de datos y cuentas</t>
  </si>
  <si>
    <t>Memorandos correos o reportes de evento de Riesgo Operativo</t>
  </si>
  <si>
    <t>GESTIÓN DE INFRAESTRUCTURA</t>
  </si>
  <si>
    <t>Malversación en la administración de los activos y bienes de consumo en la Entidad para beneficio particular</t>
  </si>
  <si>
    <t>1. Debilidades en la aplicación de controles.</t>
  </si>
  <si>
    <t>1. Control y seguimiento del personal ajeno que ingresa al almacén.</t>
  </si>
  <si>
    <t>Bitácora donde se registra el personal ajeno que ingresa al almacén.</t>
  </si>
  <si>
    <t>Bitácora</t>
  </si>
  <si>
    <t>Grupo de Inventarios y Almacén</t>
  </si>
  <si>
    <t xml:space="preserve">División Administrativa
</t>
  </si>
  <si>
    <t>2. Reportes de seguimiento en el aplicativo SAP y validaciones a través de tomas físicas de inventarios</t>
  </si>
  <si>
    <t>Inventarios periódicos</t>
  </si>
  <si>
    <t>Base de datos en el software</t>
  </si>
  <si>
    <t xml:space="preserve">Posibilidad de perdida económica por Adjudicación de contratos con valores superiores a los que ofrece el mercado en el momento, o que no satisfacen las necesidades del servicio o producto requerido por la entidad, para un beneficio particular. </t>
  </si>
  <si>
    <t xml:space="preserve">Omitir los lineamientos del Manual de Contratación </t>
  </si>
  <si>
    <t>1. Validar el Manual de Contratación</t>
  </si>
  <si>
    <t>El profesional encargado cada vez que se va a contratar un tercero, revisa el manual de contratación actualizado para asegurar su estricta aplicación.</t>
  </si>
  <si>
    <t>Estudio de Mercado y Contrato</t>
  </si>
  <si>
    <t>Supervisor y Apoyo a la Supervisión de contratos del área que contrata</t>
  </si>
  <si>
    <t xml:space="preserve">Los valores establecidos en el estudio de mercado no son acordes con la oferta </t>
  </si>
  <si>
    <t>2. Tomar Decisiones basados en el Estudio de Mercado</t>
  </si>
  <si>
    <t>El profesional encargado analiza los estudios de mercado efectuados a la fecha asegurando que la toma de decisión se base en dichos estudios y no solo en valores históricos. La Oficina de Contratación avala el contrato.</t>
  </si>
  <si>
    <t>3. Seguimiento y control de contratos por parte del supervisor</t>
  </si>
  <si>
    <t>el supervisor delega a un apoyo a la supervisión, quien  se encarga de notificar sobre los contratos próximos a vencer para realizar prorrogas, adición o liquidación</t>
  </si>
  <si>
    <t>Prorroga, adición o acta de liquidación de contrato</t>
  </si>
  <si>
    <t xml:space="preserve">Desconocimiento e incumplimiento con lo señalado en el estatuto anticorrupción  </t>
  </si>
  <si>
    <t xml:space="preserve">1. Desconocimiento del estatuto de anticorrupción </t>
  </si>
  <si>
    <t xml:space="preserve">1. Socialización y sensibilización del estatuto anticorrupción. </t>
  </si>
  <si>
    <t>Realizar programas de sensibilización sobre el estatuto anticorrupción dirigido a todos los colaboradores del FNA</t>
  </si>
  <si>
    <t>Listados de asistencia</t>
  </si>
  <si>
    <t>Gestión Humana
Centro de Estudios
Grupo Antifraude</t>
  </si>
  <si>
    <t>Contratar personal que pueda reincidir en fraudes o actos de corrupción.</t>
  </si>
  <si>
    <t>1. Fallas en la revisión de la documentación del Proceso de Selección</t>
  </si>
  <si>
    <t>1. Realizar la revisión del cumplimiento total de la lista de chequeo de contratación.</t>
  </si>
  <si>
    <t>2. Falta de verificación de antecedentes judiciales y referencias inhibitorias</t>
  </si>
  <si>
    <t>2. Verificación de Referencias Inhibitorias, Antecedentes Judiciales.</t>
  </si>
  <si>
    <t>Ofrecer al personal algún tipo de beneficio para que cometa actos de fraude o de corrupción.</t>
  </si>
  <si>
    <t>1. Debilidades o deficiencias en la capacitación en políticas de anticorrupción</t>
  </si>
  <si>
    <t>1. Realizar capacitaciones sobre Políticas Anticorrupción</t>
  </si>
  <si>
    <t>Generar conocimientos afianzados en los trabajadores sobre el estatuto anticorrupción</t>
  </si>
  <si>
    <t>2. Inestabilidad laboral y desnivelación Salarial</t>
  </si>
  <si>
    <t>2. Realizar actividades que incentiven y comprometan a los trabajadores con la Entidad (Seguimiento al Plan de Bienestar Laboral).</t>
  </si>
  <si>
    <t>Incluir actividades de incentivos dentro del plan de bienestar laboral</t>
  </si>
  <si>
    <t>Informe de actividades</t>
  </si>
  <si>
    <t>3. Falta de motivación para el incentivo del compromiso institucional</t>
  </si>
  <si>
    <t xml:space="preserve">Dar beneficios convencionales a trabajadores sin el cumplimiento de los requisitos acordados. </t>
  </si>
  <si>
    <t>1. Fallas en la verificación de los requisitos para el otorgamiento de beneficios.</t>
  </si>
  <si>
    <t>1. Revisión para la verificación de los requisitos a través de formatos o Check lista.</t>
  </si>
  <si>
    <t>Verificar a través de listas de chequeo los requisitos para otorgar beneficios convencionales</t>
  </si>
  <si>
    <t>Formatos de cumplimiento de requisitos</t>
  </si>
  <si>
    <t>2. Omisión voluntaria de la normatividad vigente por parte del trabajador que ejecuta esta labor.</t>
  </si>
  <si>
    <t>Contratar personal que presente documentación falsa o que no cumpla los requisitos del cargo al que se postula.</t>
  </si>
  <si>
    <t>1. Fallas en la revisión de la documentación del Proceso de Selección.</t>
  </si>
  <si>
    <t>Efectuar validación de la documentación aportada por la persona en el proceso de selección</t>
  </si>
  <si>
    <t>Validar la veracidad de la documentación del personal postulado y el cumplimiento de requisitos del cargo</t>
  </si>
  <si>
    <t>2. Fallas en el estudio técnico de adecuación del perfil al cargo.</t>
  </si>
  <si>
    <t>Elaborar el formato correspondiente para la validación del cumplimiento de los requisitos para el cargo.</t>
  </si>
  <si>
    <t>AUDITORIA INTERNA</t>
  </si>
  <si>
    <t>Manipulación, omisión y/o  ocultamiento de situaciones evidenciadas en las auditorias buscando beneficio propio o de terceros</t>
  </si>
  <si>
    <t>1. Tráfico de influencias y/o conflicto de intereses (amiguismo, persona influyente)</t>
  </si>
  <si>
    <t>Independencia del auditor interno según normatividad vigente</t>
  </si>
  <si>
    <t>El jefe de la OCI es nombrado por el Presidente de la República</t>
  </si>
  <si>
    <t>Decreto de nombramiento</t>
  </si>
  <si>
    <t>Presidencia de la República</t>
  </si>
  <si>
    <t>Oficina de Control Interno</t>
  </si>
  <si>
    <t>2. Solicitud de un auditado para ocultar evidencias</t>
  </si>
  <si>
    <t>Seguimiento y control a la ejecución del plan de auditoría</t>
  </si>
  <si>
    <t>El jefe de la OCI realiza seguimiento semanal a la ejecución de las obligaciones contratadas con un tercero. Se revisan los correspondientes informes</t>
  </si>
  <si>
    <t>Presentaciones de seguimiento semanal. Informe de auditoría</t>
  </si>
  <si>
    <t>Jefe OCI</t>
  </si>
  <si>
    <t>Semanal</t>
  </si>
  <si>
    <t>3. Contratista no presente las evidencias</t>
  </si>
  <si>
    <t>Independencia y objetividad de la auditoría</t>
  </si>
  <si>
    <t>La ejecución de las auditorías es contratada con una firma de amplia experiencia y competencia, sin vínculos con la organización.</t>
  </si>
  <si>
    <t>Contrato con firma externa</t>
  </si>
  <si>
    <t>FNA</t>
  </si>
  <si>
    <t>RIESGOS DE CORRUPCIÓN TRANSVERSALES AL FNA</t>
  </si>
  <si>
    <t>Pérdida, sustracción, omisión , manipulación, falsificación, adulteración y/o utilización indebida de la información, para realizar actividades no autorizadas en beneficio propio o de un tercero para lucro particular.</t>
  </si>
  <si>
    <t>Deficiencia en la aplicación de los controles establecidos para el manejo de la información confidencial</t>
  </si>
  <si>
    <t>Firma de acuerdo de confidencialidad</t>
  </si>
  <si>
    <t xml:space="preserve">A través de la firma de un acuerdo de confidencialidad que se genera en el momento de vinculación laboral (planta, misionales y/o contratistas.) </t>
  </si>
  <si>
    <t xml:space="preserve">Contratos y/o acuerdos de confidencialidad </t>
  </si>
  <si>
    <t>Areas en las que se identificó el Riesgo</t>
  </si>
  <si>
    <t>Gestión de los formatos de creación y actualización de perfiles</t>
  </si>
  <si>
    <t>GTO-FO-243</t>
  </si>
  <si>
    <t xml:space="preserve">2. Debilidades en la aplicación de los controles actuales para la protección de la información. </t>
  </si>
  <si>
    <t>Aprobación y seguimiento por parte de los jefes de las áreas sobre mecanismos restringidos para almacenamiento e intercambios de la información por parte de los funcionarios.</t>
  </si>
  <si>
    <t>Gestión sobre los mecanismos implementados de control de acceso a la información y prevención de fuga de información</t>
  </si>
  <si>
    <t>Informes de la herramienta de peticiones</t>
  </si>
  <si>
    <t>3. Debilidades en la aprobación de servicios y/o mecanismos que se encuentran restringidos por parte del jefe del área.</t>
  </si>
  <si>
    <t xml:space="preserve">Cumplimiento con el uso de mecanismos de seguridad establecidos para la protección de la información por parte de los trabajadores de la Entidad (Funcionarios, trabajadores en misión, contratistas y demás terceros). </t>
  </si>
  <si>
    <t xml:space="preserve">Declaración de responsabilidad </t>
  </si>
  <si>
    <t>Documento de declaración de responsabilidad</t>
  </si>
  <si>
    <t xml:space="preserve">GESTION COMERCIAL </t>
  </si>
  <si>
    <t>2. Definición de protocolos de uso de la información generada y/o administrada por los trabajadores de la Entidad (Funcionarios, trabajadores en misión, contratistas y demás terceros).</t>
  </si>
  <si>
    <t>Con la definición de los protocolos (manuales, procedimientos, instructivos) de uso adecuado de la información  se garantiza que la las personas que conforman la organización conozcan de la manera de realizar las actividades diarias protegiendo la información de acuerdo a sus funciones.</t>
  </si>
  <si>
    <t>Manuales, procedimientos, instructivos, formatos.</t>
  </si>
  <si>
    <t>2. Debilidades en la aplicación de los controles actuales para la protección de la información.  
NOTA: Validar Considero no aplica para el proceso de admón. de cuentas y pago de avc y cesantías</t>
  </si>
  <si>
    <t>2. Capacitación y/o sensibilización a los  funcionarios, trabajadores en misión, contratistas y demás terceros en protección de Claves y usuarios.</t>
  </si>
  <si>
    <t>3. Definición de protocolos de uso de la información generada y/o administrada por los trabajadores de la Entidad (Funcionarios, trabajadores en misión, contratistas y demás terceros).</t>
  </si>
  <si>
    <t>GESTIÓN DOCUMENTAL</t>
  </si>
  <si>
    <t>Tráfico de Influencias</t>
  </si>
  <si>
    <t xml:space="preserve">Implementar políticas de seguridad para el acceso a la información  </t>
  </si>
  <si>
    <t xml:space="preserve">Implementación de políticas y directrices en Procedimientos e instructivos, y llevar el control de los mismos a través de formatos de calidad, Directivas Presidenciales, correos electrónicos, comunicaciones oficiales internas </t>
  </si>
  <si>
    <t>Procedimientos, instructivos, Correos electrónicos, Comunicaciones Oficiales Internas, Directivas Presidenciales</t>
  </si>
  <si>
    <t>Grupo Archivo y Correspondencia</t>
  </si>
  <si>
    <t>Elaboración y actualización de los inventarios documentales</t>
  </si>
  <si>
    <t xml:space="preserve">Elaboración de los inventarios documentales de los documentos que se encuentran en custodia y son considerados como Fondo Acumulado </t>
  </si>
  <si>
    <t>Formato Único de Inventario Documental (FUID)</t>
  </si>
  <si>
    <t>Autorización de continuar trámites sin el cumplimiento de requisitos</t>
  </si>
  <si>
    <t>1. Falta de seguimiento o supervisión
de herramientas tecnológicas para el control y manualidad en el proceso de cargues-aportes y reportes.</t>
  </si>
  <si>
    <t>1. Capacitación al personal encargado de apoyar la supervisión de los contratos.
2. Cumplimiento del manual de contratación y el de supervisión de la Entidad.
3. Aplicación de Interventorías técnicas a los contratos requeridos.</t>
  </si>
  <si>
    <t>Actividades orientadas a informar a los funcionarios del FNA, acerca de las políticas de buena conducta, ética y buen gobierno. Documentar esas políticas.</t>
  </si>
  <si>
    <t>Actas, Procedimientos, lineamientos y directrices.</t>
  </si>
  <si>
    <t>2. Concentración de funciones.</t>
  </si>
  <si>
    <t>3. Tráfico de influencias.</t>
  </si>
  <si>
    <t>4. Presiones políticas,  económicas o de personas influyentes.</t>
  </si>
  <si>
    <t>5. Sobornos.</t>
  </si>
  <si>
    <t>ADMINISTRACIÓN DE CUENTAS Y PAGO CESANTIAS Y AHORRO VOLUNTARIO CONTRACTUAL</t>
  </si>
  <si>
    <t>3. Tráfico de influencias.
4. Presiones políticas,  económicas o de personas influyentes.
5. Sobornos.</t>
  </si>
  <si>
    <t>2. Cumplimiento del procedimiento para administración de cuentas de AVC/Cesantías</t>
  </si>
  <si>
    <t>dar cumplimiento a los procedimientos de administración de cuentas y pago de AVC Y Cesantías</t>
  </si>
  <si>
    <t>Trazabilidad en el sistema 
de información de la entidad y en el sistema de gestión documental</t>
  </si>
  <si>
    <t>Asesor Comercial
Tercero
División de Cesantías
Div. Presupuesto
División Tesorería</t>
  </si>
  <si>
    <r>
      <t xml:space="preserve">Operación: </t>
    </r>
    <r>
      <rPr>
        <sz val="10"/>
        <rFont val="Arial"/>
        <family val="2"/>
      </rPr>
      <t xml:space="preserve">Manipulación indebida de dineros e información entre cuentas de AVC (Notas débito, Notas Crédito y traslados entre cuentas) para beneficios particulares.  </t>
    </r>
  </si>
  <si>
    <r>
      <t xml:space="preserve">Levantamiento inadecuado de hipotecas con participación del FNA a cambio de un beneficio particular.
</t>
    </r>
    <r>
      <rPr>
        <b/>
        <sz val="10"/>
        <rFont val="Arial"/>
        <family val="2"/>
      </rPr>
      <t/>
    </r>
  </si>
  <si>
    <r>
      <t xml:space="preserve">Formato </t>
    </r>
    <r>
      <rPr>
        <sz val="10"/>
        <color rgb="FFFF0000"/>
        <rFont val="Arial"/>
        <family val="2"/>
      </rPr>
      <t>XXXX</t>
    </r>
    <r>
      <rPr>
        <sz val="10"/>
        <color theme="1"/>
        <rFont val="Arial"/>
        <family val="2"/>
      </rPr>
      <t xml:space="preserve"> y soportes en work manager </t>
    </r>
  </si>
  <si>
    <t>2. Seguimiento mensual sobre las marcaciones.</t>
  </si>
  <si>
    <t>Exigir dadivas a cambio de entregar información  de procesos y procedimientos que beneficien a terceros.</t>
  </si>
  <si>
    <t>Falta de control sobre la información de los procesos de la Entidad.</t>
  </si>
  <si>
    <t>12. Pérdida Reputacional: Debilitamiento Sistema de Gestión de Calidad</t>
  </si>
  <si>
    <t>Reducir</t>
  </si>
  <si>
    <t>1. Verificar privacidad documental del documento en isolución.
2. Orientar al ETCM para el apoyo que se requiera con el Grupo de Seguridad de Información.</t>
  </si>
  <si>
    <t>Profesional Apoyo DDO
ETCM</t>
  </si>
  <si>
    <t>En el momento de la actividad.</t>
  </si>
  <si>
    <t>1. Informar al Grupo de Seguridad de Información.</t>
  </si>
  <si>
    <t>1. Creación de funcionarios en el directorio activo
2. Asignar roles a los usuarios creados en Isolución.</t>
  </si>
  <si>
    <t xml:space="preserve">Profesional de Informática.
Líder del proceso. 
Administración de Isolución.
</t>
  </si>
  <si>
    <t>1. Informar a lideres de proceso</t>
  </si>
  <si>
    <t>1. Descargar listado de usuarios.
2. Analizar listado de usuario aleatoriamente.
3. Generar informe.</t>
  </si>
  <si>
    <t xml:space="preserve">Administración de Isolución.
</t>
  </si>
  <si>
    <t>1. Actualizar procedimiento
2. Socializar procedimiento
3. Generar listado de copias controladas
4. Analizar listado de copias controladas aleatoriamente.
5. Generar informe.</t>
  </si>
  <si>
    <t>Cada vez que se realiza un liquidación de intereses  derivada de una Sentencia Judicial solicitada por la Oficina Jurídica,  el profesional de la  Division  de Planeación Financiera verifica que  los datos de la sentencia requeridos para la liquidación coincida con la información suministrada por la Oficina Jurídica y en caso de encontrar alguna inconsistencia, solicita a la Oficina Jurídica la aclaración pertinente para continuar con la liquidación</t>
  </si>
  <si>
    <t>Cuando se presente una situación de liquidación de intereses como consecuencia de un fallo de una sentencia juidicial ,  el jefe de la División de Planeación Financiera  verifica la liquidación realizada por el profesional de la División, comparando  los datos dados  por la Oficina Juridica y lo establecido en la sentencia judicial, si están coherentes,  analiza que la liquidación esté correcta. En caso de encontrar alguna diferencia, solicita aclaración al profesional de la División  o a la Oficina Juridica, cuando haya lugar a ello para poder aprobar la liquidación</t>
  </si>
  <si>
    <t xml:space="preserve"> Jefe de División Financiera </t>
  </si>
  <si>
    <t>poner en conocimiento del Grupo Gestión Antifraude</t>
  </si>
  <si>
    <t>En el momento de la operación el profesional de la OI, valida por medio del informe de monitoreo de seguridad, que se realiza 7x24, que la situación se encuentre controlada teniendo en cuenta la correlación de los log de eventos, caso contrario se validan las situaciones puntuales.</t>
  </si>
  <si>
    <t xml:space="preserve">En el momento de la operación el profesional de la OI verifica por medio del reporte generado por la herramienta que la gestión del antimalware (7x24) se encuentre activa, generando los respectivos logs de los eventos que fueron contenidos. En caso  contrario sereporta a la mesa de incidentes para que se procede con la eliminación manual </t>
  </si>
  <si>
    <t xml:space="preserve">Semestralmente por norma y baja demanda; siempre y cuando salga una nueva plataforma a producción, el profesional de la OI gestiona la identificación y remediación; en conjunto con personal de VR, de las vulnerabilidades técnicas identificadas. </t>
  </si>
  <si>
    <t>A nivel de operación, el Profesional de la OI valida la gestión realizada de inidentificación y contención (7x24) resultado de las herramientas de ciberdefensa, SOC, firewall, IPS´s y demás herramientas de infraestructura, donde se elimina cualquier tipo de intensión maliciosa hacia la plataforma. Caso contrario, se reportan los respectivos incidentes y se eliminan de manera manual.</t>
  </si>
  <si>
    <t>2. Uso indebido de usuarios  administradores en las bases de datos</t>
  </si>
  <si>
    <t>En el momento de la operación el profesional de la OI (aseguramiento informático), revisa en el correlacionador de eventos que las operaciones en las Bases de datos, sean legales. En caso de evidenciar que existen operaciones inconsistentes, Aseguramiento procede con envío de correo solicitando aclaración al respecto</t>
  </si>
  <si>
    <t>En el momento del paso a producción dentro de la reunión de paso a producción, se analiza si lleva modificación de data. En ese caso, se verifica que esta cuente con la autorización de la Vicepresidencia del área solicitante del cambio, y que se encuentre radicada en la herramienta JAZZ (verificado por las fábrica de desarrollo, pruebas y certificación). El responsable del despliegue baja el documento para verificar la información, en caso de estar correcto se pasa a producción, en caso que el documento no esté correcto no se ejecuta el cambio.</t>
  </si>
  <si>
    <t>1.  Debilidades en el proceso de contratación</t>
  </si>
  <si>
    <t>En el momento de la elaboración de la etapa precontractual el profesional de la Oficina de Contratación, valida todos los registros del proceso, siguiendo los lineamientos establecido en el Manual de Contratación. En caso de no ser validados, el proceso puede presentar reprocesos y generar retrasos en la contratación</t>
  </si>
  <si>
    <t>2. Falta de principios y ética profesional de los funcionarios y contratistas de la Entidad</t>
  </si>
  <si>
    <t>En el momento de la elaboración de un contrato, el profesional de la Oficina de Contratación, validará la existencia o no de conflicto de intereses, y en caso de existir deberá dejarlo registrado en los documentos propios del proceso, implementando a cabalidad el manual de contratación y Acuerdos de Ética; Gobierno Corporativo y Conflicto de Intereses.</t>
  </si>
  <si>
    <t>Trámite y pago de facturas sin que se haya prestado el servicio o labor contratada a la Entidad.</t>
  </si>
  <si>
    <t>En el momento de los pasos a producción, el profesional de la OI o el responsable de la dministración de la configuración debe validar que se realizaron los análisis de código, sus recomendaciones y que fueron corregidos, dejando como evidencias las validaciones del código por medio de la respectiva herramienta. En caso de presentarse alteraciones no se debe permitir el paso a producción</t>
  </si>
  <si>
    <t xml:space="preserve">En el momento de validar y certificar el código dentro de los casos de pruebas, el equipo de aseguramiento debe considerar estos casos que no existan direcciones de servidores, cuentas, usuariosy fechas quemados a nivel de código, lo cual quedará registrado en los casos y evidencias de pruebas. En caso de no cumplir con lo establecido no será puesto en producción </t>
  </si>
  <si>
    <t>3. No ejecución del procedimiento de verificación de código seguro</t>
  </si>
  <si>
    <t xml:space="preserve">En el desarrollo de las pruebas se debe garantizar la adecuada segregación de asignación de roles y perfiles que deben ser los autorizados por los dueños de proceso y validados por el Grupo de Aseguramiento Informático., lo cual queda evidenciado en las herramienta establecida para tal fin. En caso de no realizarse el presente control no pasa a producción.
</t>
  </si>
  <si>
    <t>Alteraciones de la parametrización de las aplicaciones en beneficio propio o de terceros</t>
  </si>
  <si>
    <t>Mala intención del funcionario responsable</t>
  </si>
  <si>
    <t>Cuando se requieran realizar modificaciones a los parámetros sensibles del sistema deben ser autorizados por el dueño del proceso, y contemplar controles duales operativos o automáticos y su correspondiente trazabilidad, tanto a nivel de auditorías del sistema como del soporte del cambio. En caso de no cumplirse las auditorías deben evidenciarlas y tomas las acciones correspondientes</t>
  </si>
  <si>
    <t>No tener implementados controles duales</t>
  </si>
  <si>
    <t>No tener controles a nivel de la operacipon</t>
  </si>
  <si>
    <t>En la operación diaria los responsables del monitoreo y control, deben detectar los cambios en las parametrizaciones del sistema, evidenciando los informes de seguimiento de la operación. En caso de no realizar el presente control las auditorías deben evidenciar y tomar las acciones correspondientes</t>
  </si>
  <si>
    <t>El Profesional DDO de apoyo durante la creación o revisión de los documentos verifica la privacidad documental de acuerdo al Instructivo de Clasificación, Etiquetado y Transferencia de activos de información, GR-IT-047 y de ser necesario orienta al ETCM para que solicite apoyo al Grupo de Seguridad de la Información.</t>
  </si>
  <si>
    <t>El Administrador de Isolución a partir de la solicitud de los lideres de proceso, asigna los roles al usuario que fue solicitado, se verifica la creación del usuario con el Profesional de Informática que hace la creación de los usuarios en el directorio activo a partir de solicitud de gestión humana , que actualiza en línea el usuario y contraseña de acceso a Isolución.</t>
  </si>
  <si>
    <t>El Administrador de Isolución verifica en la herramienta los usuarios y sus roles , validando la consistencia de la información, de forma trimestral y de encontrarse inconsistencias  se deberá validar con el Líder del proceso respectivo y se realizaran los ajustes necesarios.</t>
  </si>
  <si>
    <t>La División Desarrollo Organizacional da el lineamiento para la generación de las copias controladas de los procedimientos a través del procedimiento GP-PR- 038 ELABORACION, Y CONTROL DE LOS DOCUMENTOS DEL SISTEMA , que permita identificar el objetivo de la solicitud. Trimestralmente se verifica las copias generadas por parte del Administrador de la Herramienta haciendo análisis de la información de ISOLUCIÓN y reportando los hallazgos al líder del proceso.</t>
  </si>
  <si>
    <t>Documentación creada y clasificada según nivel de seguridad informada por el ETCM y de acuerdo con el análisis del tipo de documento.</t>
  </si>
  <si>
    <t>1. Solicitudes de creación de usuarios (Gestión de Humana a Informática).
2. Solicitudes de roles a los usuarios de Isolución por parte de líder de proceso.</t>
  </si>
  <si>
    <t>1. Listado de Usuarios.
2. Informe.</t>
  </si>
  <si>
    <t>1. Procedimiento actualizado.
2. Informes Trimestrales</t>
  </si>
  <si>
    <t xml:space="preserve">Direccionamiento a nivel político o de la alta Dirección para la alteración de los resultados financieros
</t>
  </si>
  <si>
    <t>Inadecuada segregación de funciones en la autorización para el reporte de la información financiera</t>
  </si>
  <si>
    <t>Ética Profesional inadecuada, no alineada con el Código de ética y buen gobierno del FNA</t>
  </si>
  <si>
    <t>1. Rol para el Levantamiento de marcación Jurídica, delegado a una sola persona.
Cada vez que se bloquea o  desbloquear a  un Consumidor Financiero o una empresa en el Portal Transaccional del FNA a través de la activación o desactivación de referencia jurídica, el profesional del Grupo Gestión Antifraude que tiene el  rol de referencia jurídica en el sistema debe registrar las anotaciones que soportan la razón del cambio en el sistema, el cuál , debe obedecer a una solicitud previa de las areas misionales del FNA o del Grupo Gestión Antifraude mediante memorando o correo electrónico,  si el profesional del  Grupo Gestión Antifraude estima que se debe mantener activa una referencia jurídica, y no existe soporte o una de las notificaciones mencionadas, lo registrará  en el sistema con la anotación correspondiente a activación preventiva o prodencial.</t>
  </si>
  <si>
    <t xml:space="preserve">Errores de programación malintencionados y no detectados en pruebas, y no corregidos en la revisión de desarrollo seguro </t>
  </si>
  <si>
    <t>1. Fallas en el autocontrol debido a:
Exceso de confianza</t>
  </si>
  <si>
    <t>2. Pérdidas Económicas: Sanciones o Multas</t>
  </si>
  <si>
    <t>2. Complicidad de funcionarios para cometer actividades de fraude o corrupción.</t>
  </si>
  <si>
    <t>3. Vulnerabilidad y deficiencia de la estructura tecnológica.</t>
  </si>
  <si>
    <t>4. Debilidades en la administración de Roles y Perfiles (Roles activos a pesar de cambios de cargos, áreas, entre otros).</t>
  </si>
  <si>
    <t>5. Manualidad del Proceso</t>
  </si>
  <si>
    <t>2. Vulnerabilidad en la delegación de funciones</t>
  </si>
  <si>
    <t>3. Alto volumen de operaciones</t>
  </si>
  <si>
    <t xml:space="preserve">4. Manualidad del Proceso </t>
  </si>
  <si>
    <t>19. Pérdida Reputacional: Pérdida de Know How</t>
  </si>
  <si>
    <t>La oficina Comercial y mercadeo Incentiva en temporada de cesantias el uso de los canales transaccionales con el fin de agilizar la aplicación de los recursos, para evitar errores en la manualidad y realizar el abono a cuenta individual de cesantías en forma automática y evitar la manualidad que sea suceptible para fraudes internos.
En las comunicaciones remitidas a los empleadores se les notifica la revisión de los movimientos de cuenta de la entidad y de las cuentas individuales de cesantías las pueden realizar a través de fondo en línea empresarial.</t>
  </si>
  <si>
    <t>En el momento de la operación las lideres funcionales detectan inconsistencias tecnologicas a la Oficina de informática, con el fin de reestablecer las fallas tecnologicas detectadas para evitar posibles fraudes internos.
Solicitar la subsanación de inconsistencias por las líderes funcionales de las deficiencias y/o fallas tecnológicas detectadas.</t>
  </si>
  <si>
    <t>Cada trimestre las lideres funcionales realizan  seguimiento a los roles asignados, con el fin de verificar la segreagacion de funciones y evitar posibles fraudes por asignacion de roles no autorizados.</t>
  </si>
  <si>
    <t>La oficina Comercial y mercadeo Incentiva en temporada de cesantias el uso de los canales transaccionales con el fin de agilizar la aplicación de los recursos, para evitar errores en la manualidad y realizar el abono a cuenta individual de cesantías en fo</t>
  </si>
  <si>
    <t>En el momento de la operación para el proceso de novedades, devolución de aportes se cuenta con Control Dual a traves de cobis, el cual uno pre-carga la información y otro funcionario autoriza, para el resto de procesos se dispone a traves de workmanager control dual y revisión posterior con el grupo Control y Seguimiento, de esta manera se evita la posible perdida por presunto fraude.</t>
  </si>
  <si>
    <t>En el momento de la operación se realiza seguimiento para prevenir posibles errores en la manualidad de la operación, el analista del grupo control y seguimiento verifica  la ejecución en el sistema de información e identifica las inconsistencias de los procesos manuales y las notifica a través de la herramienta de gestión documental al responsable para la subsanación, con el fin de evitar fraudes internos.</t>
  </si>
  <si>
    <t>En el momento de la operación para el proceso de novedades, devolución de aportes se cuenta con Control Dual a traves de cobis, el cual uno realiza el analisis de  la información y otro funcionario autoriza, para el resto de procesos se dispone a traves de workmanager control dual y revisión posterior con el grupo Control y Seguimiento, de esta manera se evita la posible perdida por presunto fraude.</t>
  </si>
  <si>
    <t xml:space="preserve">Realizar seguimiento para detectar posibles errores en la manualidad de la operación, el analista del grupo control y seguimiento a la ejecución en el sistema de información identifica las inconsistencias de los procesos manuales y las notifica a través de la herramienta de gestión documental al responsable para la subsanación. </t>
  </si>
  <si>
    <t>Asistencial</t>
  </si>
  <si>
    <t>Eliminación de roles de acceso a los responsables
Asignar un nuevo funcionario
Reportar el evento de riesgo
Notificar a antifraudes</t>
  </si>
  <si>
    <t>Solicitar la subsanación de inconsistencias por las líderes funcionales de las deficiencias y/o fallas tecnológicas detectadas.</t>
  </si>
  <si>
    <t>Correos electrónicos, aplicativo Jazz</t>
  </si>
  <si>
    <t>Se realiza seguimiento a los roles asignados</t>
  </si>
  <si>
    <t>Matriz de roles</t>
  </si>
  <si>
    <t>Realizar seguimiento para detectar posibles errores en la manualidad de la operación, el analista del grupo control y seguimiento a la ejecución en el sistema de información identifica las inconsistencias de los procesos manuales y las notifica a través de la herramienta de gestión documental al responsable para la subsanación</t>
  </si>
  <si>
    <t>Como soporte queda la notificación de las inconsistencias a través del flujo de la herramienta de gestión documental work mánager.</t>
  </si>
  <si>
    <t>Operación: Manipulación indebida de dineros e información entre cuentas de AVC (Notas débito, Notas Crédito y traslados entre cuentas) para beneficios particulares.</t>
  </si>
  <si>
    <t>3. Dificultades en la identificación de los movimientos de operaciones</t>
  </si>
  <si>
    <t>8. Pérdida Reputacional:Interrupción/Retraso de la operación o servicio</t>
  </si>
  <si>
    <t>4. Rotación de personal y condiciones laborales poco favorables que pueden generar motivación para realizar fraude</t>
  </si>
  <si>
    <t>6. Errores en la entrega de códigos de barras para la consignación en las cuentas de ahorro voluntario para beneficios particulares</t>
  </si>
  <si>
    <t>13. Pérdida Reputacional: Pérdida de mercado</t>
  </si>
  <si>
    <t>El analista  verifican en su momento los documentos de solicitud, los soportes y la ejecución de las novedades de Ahorro Voluntario Contractual (AVC) en el sistema de información con el fin de prevenir fraudes, y a través de la conciliación se verifican los procesos operativos vs cobis.</t>
  </si>
  <si>
    <t xml:space="preserve">En el momento de realizar la novedad se dispone de dos funcionarios el cual uno elabora y el otro autoriza ( Control dual) con el fin de prevenir fraudes internos, y garantizar la ejecución correcta de las novedades, todo transacción queda almacenada en la herramienta de workmanager.
</t>
  </si>
  <si>
    <t>El analista que realiza el proceso de conciliación de manera diaria con el fin de detectar inconsistencias en el proceso, con el fin de preovernir fraudes internos y garantizar la ejecución correcta delas novedades, todos los soportes quedan almacenados en la herramienta documental.</t>
  </si>
  <si>
    <t>La división de gestión humana del FNA y la temporal en el momento de  reclutar el personal idóneo y realiza el proceso de selección de acuerdo con el perfil del funcionario requerido, con el fin de evitar contratar personal que sea suceptible a riesgos de fraude interno.</t>
  </si>
  <si>
    <t>El analista  remite mensualmente comunicación a la jefe de la división comercial del FNA informando los casos presentados de entrega de código de barras errado con el fin de que se realice la subsanación de inconsistencias en los puntos de atención, y evitar perdidas económicas por fraudes internos y externos.}</t>
  </si>
  <si>
    <t>Se analizan y verifican las solicitudes recibidas a través de la herramienta de gestión documental en la división de afiliados y entidades del proceso de captación de ahorro voluntario. Se válida la ejecución en el sistema de información, los soportes y la solicitud.</t>
  </si>
  <si>
    <t>Herramienta de gestión documental</t>
  </si>
  <si>
    <t>Técnico administrativo grado 1</t>
  </si>
  <si>
    <t>Se realiza seguimiento a la gestión de depuración de las cuentas puente y de saldo, del proceso de captación de ahorro voluntario</t>
  </si>
  <si>
    <t>Asistencial Grado 1</t>
  </si>
  <si>
    <t>La división de gestión humana y la temporal se encargan de realizar el proceso de selección de acuerdo con la normatividad vigente</t>
  </si>
  <si>
    <t>División de gestión humana y la temporal</t>
  </si>
  <si>
    <t>Se retroalimenta la división comercial indicando los casos de entrega de códigos barras errados para que implementen planes de mejoramiento en los puntos de atención</t>
  </si>
  <si>
    <t>1. Indebida utilización de herramientas de seguridad para control de pagos (confronta, biometria) por parte de Comercial. (sumplantación de identidad)</t>
  </si>
  <si>
    <t xml:space="preserve">3. Debilidad en las validaciones en el sistema de información de la entidad y de terceros (Confronta - Biometria)  </t>
  </si>
  <si>
    <t>El asesor comercial solicita la documentacion, genera la validacion de documentos realiza la radicacion en el sistema core de Negocio el cual solicita una validacion biometrica, donde se genera reporte de confirmación de identidad, adjunta al trámite el soporte de la validación de confronta en los casos que aplique, se almacena la documentacion de forma digitalizada en la herramienta Work Manager</t>
  </si>
  <si>
    <t>Aprobación y Seguimiento de Roles y perfiles de acuerdo a las funciones otorgadas (Segregación de Funciones), por parte del líder del proceso donde se establecen los accesos que tiene cada uno de los funcionarios.</t>
  </si>
  <si>
    <t>Por parte de la División de Recursos humanos se Realiza la revisión del cumplimiento total de la lista de chequeo de contratación, donde si el candidato no cumple con los requisitos no sera contratado.</t>
  </si>
  <si>
    <t>La Division de Recursos Humanos realiza la Verificación de Referencias Inhibitorias, Antecedentes Judiciales, en caso de presentar o no cumplir los parametros es rechazado el candidato.</t>
  </si>
  <si>
    <t>El asesor comercial solicita la documentacion, genera la validacion de documentos realiza la radicacion en el sistema core de Negocio el cual solicita una validacion biometrica, donde se genera reporte de confirmación de identidad, adjunta al trámite el soporte de la validación de confronta en los casos que aplique (junto al Plan de contingencia en fallas de la herramienta de biometría), se almacena la documentacion de forma digitalizada en la herramienta Work Manager</t>
  </si>
  <si>
    <t xml:space="preserve">Reporte por parte del proveedor con la información de los biométricos autorizados en caso de no ser exitosa la consulta biométrica, tiene que generar Confronta según sea el caso (junto al Plan de contingencia en fallas de la herramienta de biometría), se utiliza (Instructivo de Retiros ACP-IT-018) de ser apoderado debe seguir los lineamientos en instructivo ACP-IT-106 </t>
  </si>
  <si>
    <t>Cada vez que se recibe una solicitud de retiro se hace una Validación de la información digitalizada por parte del punto de atencion, el Codificador realizar la validacion de dicha informacion donde debe cumplir con las politicas de retiro correspondiente, debe contar con el  registro biometrico, en otros casos debe contar el confronta, en caso de no cumplir con los parametros se generara el PNC (producto no conforme al punto de atencion), si cumple con los parametros se genera la orden de pago correspondiente.</t>
  </si>
  <si>
    <t>Confronta (Validacion de Cliente) de acuerdo al caso y reporte de Biometricos por parte del Proveedor Identica,  documentacion de forma digitalizada en la herramienta Work Manager.</t>
  </si>
  <si>
    <t>El codificador genera la Verificación de Códigos en la página de Notaria en Línea cuando es un trámite de apoderado según instructivo ACP-IT-106, si cumple los parametros se procede a generar la orden de pago, si no cumple los parametros se genera un PNC al punto de Atencion para su respectiva validacion</t>
  </si>
  <si>
    <t xml:space="preserve">Digitalizacion de la docuemtnacion por parte del punto de atencion, y en caso de ser apoderado las Pantallas de validación por el punto de atención las paginas correspondientes según instructivo ACP-IT-106. </t>
  </si>
  <si>
    <t xml:space="preserve">División de Cesantías- División Comercial </t>
  </si>
  <si>
    <t xml:space="preserve">Todos los tramites que no pasan por Biometría tienen una revisión diferente los cuales deben pasar una consultas por parte de los codificadores de la División de Cesantías. Según  (Instructivo de Retiros ACP-IT-018) de ser apoderado debe seguir los lineamientos en instructivo ACP-IT-106 </t>
  </si>
  <si>
    <t>El Profesional de crédito, previo a los comités de crédito hace una revisión adicional de los casos correspondiente a una muestra aleatoria validando cada una de las políticas de crédito de acuerdo a  parámetros establecidos . Se revisa mínimo el 50% de la muestra que se presentan al comité. cuando se identifican inconsistencias en el cumplimiento de las políticas, se genera una devolución para corrección de los trámites o se solicita el rechazo al Grupo de Análisis de Crédito. La evidencia se registra en correos electrónicos, archivos Excel y el aplicativo COBIS Trámites.</t>
  </si>
  <si>
    <t xml:space="preserve">Asignación de roles de acuerdo al perfil y funciones a desarrollar
El líder del proceso por medio de correo electrónico le solicita al  líder funcional,  que tramite la asignación de roles para cada uno de los funcionarios y colaboradores del proceso; el líder funcional a través de la herramienta tecnológica establecida gestiona  las claves y accesos a los sistemas de información de acuerdo con las funciones asignadas, el soporte que se deja es el correo electrónico de la solicitud y el formato establecido por la  Oficina de Informática y el número de registro de la solicitud. Lo anterior con el fin segregar las funciones y responsabilidades y minimizar la fuga de información confidencial. Si un funcionario o colaborador del proceso requiere un rol o perfil en los sistemas de información deberá solicitarlo al líder del proceso para que autorice el trámite pertinente. 
</t>
  </si>
  <si>
    <t>Registro, actualización y seguimiento de la asignación al proveedor teniendo en cuenta el presupuesto asignado
 El líder de la etapa de avalúos realizará un registro de las asignaciones realizadas a cada una de las lonjas en una base de datos en excel, por medio de la cual realizará el control de los trámites asignados a cada una de las lonjas valuadoras e identificará que correspondan a los relacionados en los informes de gestión para el cobro o la radicación de las facturas mensualmente. En caso de encontrar trámites no asignados o con valores distintos se realizará el requerimiento a la lonja respectiva y se abstrendra de autirizar el pago hasta que se haga la correspondiente subsanación.</t>
  </si>
  <si>
    <t xml:space="preserve">Seguimiento al cumplimiento del contrato teniendo en cuenta los acuerdos de niveles de servicio (ANS)
Dentro del formato de supervisión del contrato, el líder de la etapa de avalúos reportará mensualmente al supervisor del contrato el cuplimiento de los Acuerdos de Niveles de  Servicio (ANS) celebrados con el contratista , indicando si cumple o no con los mismos, en caso negativo reportará si de dicho incumplimiento se desprenden sanciones pecuniarias al contratista; este reporte se hará conforme a la consolidación de la información recaudada de cada uno de los trámites en los que se adelante la gestión contratada.
</t>
  </si>
  <si>
    <t xml:space="preserve">Por implementar revisión vía muestras de informes
Los gestores de avalúos verifican el ingreso del avalúo asignado a la lonja y posteriormente proceden con el cargue en la plataforma del sistema de Gestión Documental determinado, si hay errores en los avalúos se identifican variaciones no justificadas en los valores frente a inmuebles con condiciones similares se generará una alerta a la lonja remitida mediante correo electrónico  con el fin de que se haga una revalidación y verificación del valor real del inmueble. </t>
  </si>
  <si>
    <t xml:space="preserve"> La Lonja a traves de un comité tecnico centralizado que se realiza cada dos días,  lleva a cabo el montaje y el estudio de  mercado de cada sector en donde se encuentre ubicado el inmueble, si se identifican inconsistencias en cuanto a precios, se requiere la participación del coordinador del Grupo de avaluos del FNA para determinar que el estudio de mercado sea mas preciso, lo anterior, con el fin de que el Perito no sea el que dictamine el valor comercial del inmueble.</t>
  </si>
  <si>
    <t xml:space="preserve">Acompañamiento al cliente del inicio a fin del trámite.
El profesional encargado de los temas relacionados con las constructoras (Front Constructor) tiene a cargo las constructoras para vivienda nueva y realiza el acompañamiento continuo al afiliado durante todo el trámite de legalización hasta el desembolso; realizando llamadas y remitiendo correos electrónicos notificando sobre la gestión del  trámite y solicitando subsanación de inconsistencias cuando haya lugar,  la trazabilidad se registra en el aplicativo de la Legalizadora.  
 Para el caso de vivienda usada, los casos se asignan al lider de etapa de análisis preliminar quien los reasigna a los analistas de crédito para ejercer el proceso de acompañamiento. 
</t>
  </si>
  <si>
    <t xml:space="preserve">Asignación de roles de acuerdo al perfil y funciones a desarrollar
El líder del proceso por medio de correo electrónico le solicita al  líder funcional,  que tramite la asignación de roles para cada uno de los funcionarios y colaboradores del proceso; el líder funcional a través de la herramienta tecnológica establecida gestiona  las claves y accesos a los sistemas de información de acuerdo con las funciones asignadas, el soporte que se deja es el correo electrónico de la solicitud y el formato establecido por la  Oficina de Informática y el número de registro de la solicitud. Lo anterior con el fin segregar las funciones y responsabilidades y minimizar la fuga de información confidencial. Si un funcionario o colaborador del proceso requiere un rol o perfil en los sistemas de información deberá solicitarlo al líder del proceso para que autorice el trámite pertinente. </t>
  </si>
  <si>
    <t>Los créditos sujetos de aprobación son revisados y decididos en comité de crédito</t>
  </si>
  <si>
    <t>Actas de Comité y Archivo Excel</t>
  </si>
  <si>
    <t>Jefe de la División de Crédito</t>
  </si>
  <si>
    <t xml:space="preserve">En el momento de la Operación </t>
  </si>
  <si>
    <t>Reportar al Grupo Gestión Antifraude</t>
  </si>
  <si>
    <t>El Grupo Gestión Antifraude realiza atividades de verificación de acuerdo con los procedimientos establecidos</t>
  </si>
  <si>
    <t>Actualización de la Matriz de roles y perfilamiento de acuerdo a las necesidades del servicio</t>
  </si>
  <si>
    <t>Matriz de roles y perfilamiento</t>
  </si>
  <si>
    <t>Lider Funcional</t>
  </si>
  <si>
    <t>Informe de gestión de avalúos remitido  a Supervisores de Contratos de avalúos.</t>
  </si>
  <si>
    <t xml:space="preserve">Informe de Supervisión de contrato </t>
  </si>
  <si>
    <t xml:space="preserve">Lider de Etapa, Apoyo a la Supervisión del Contrato y Supervisor del Contrato </t>
  </si>
  <si>
    <t>Monitoreo y revisión periódico de la matriz de Riesgos de corrupción</t>
  </si>
  <si>
    <t>Correo electrónico</t>
  </si>
  <si>
    <t>Líder de etapa de legalización</t>
  </si>
  <si>
    <t>Semanalmente se llevan a cabo comités de seguimiento en los que participan los Front, un representante de la  coordinación de la legalizadora y un representante de la vicepresidencia de Cesantías y Crédito por parte del FNA y representantes de cada constructora para verificar el avance de los trámites.</t>
  </si>
  <si>
    <t xml:space="preserve">Actas de Comité </t>
  </si>
  <si>
    <t>Lider del Proceso</t>
  </si>
  <si>
    <t>Semanalmente</t>
  </si>
  <si>
    <t>Cada vez que va a ingresar o Salir un activo físico de la entidad, el personal del Grupo de Inventarios y Almacen remite un correo electrónico al personal de seguridad  del FNA autorizando el ingreso o salida del activo; el personal de seguridad realiza la verificación, registro o descargue en su sistema de información, en caso de encontrar inconsistencias se notifica al Grupo de Almacen e Inventarios  para que se tomen las acciones correspondientes.</t>
  </si>
  <si>
    <t>Mensualmente se reunen el Coordinador del Grupo de Almacen. y el profesional de la división de contabilidad para realizar el cruce de registros de los respectivos módulos en el aplicativo ERP SAP con el fin de verificar la equivalencia de los mismos, como evidencia de la actividad se suscribe la respectiva  acta de reunión, cuando encuentran diferencias, se procede a verificar los soportes físicos y realizar los ajustes pertinentes.</t>
  </si>
  <si>
    <t>Irregularidades proceso de reclamación de Sobrantes de Cartera para un beneficio de terceros.</t>
  </si>
  <si>
    <t>Acceso a información confidencial por parte de funcionarios indeterminados.</t>
  </si>
  <si>
    <t>Debilidades y omisiones en la ejecución de los procedimientos establecidos. (FC-PR-004procedimiento de Reintegros por mayores valores recibidos)</t>
  </si>
  <si>
    <t>Presentación de documentos falsificados o adulterados por parte de quien realiza la reclamación del sobrante.</t>
  </si>
  <si>
    <t xml:space="preserve">Los documentos eran recepcionados por correo electrónico sin que se le efectuara ningún tipo de validación
</t>
  </si>
  <si>
    <t xml:space="preserve">Segregación de funciones, del proceso.
Los Trámites de Cancelación de Hipotecas son validados inicialmente por un profesional del Grupo de Cancelaciones de la División de Cartera, posteriormente el Coordinador del Grupo verifica  en segunda instancia que esten registrados en la PLanilla de Levantamiento de hipotecas y el cumplimiento de los requisitos para el levantamiento de hipoteca, si identifica inconsistencias se notifica al profesional que hizo la revisión para que justifique o haga la subsanación correspondiente.
</t>
  </si>
  <si>
    <t>Revisión de la División de Cartera 
El Jefe de Cartera, quien es el representante del FNA ante las notarías, con su firma registrada, autoriza los levantamientos de hipoteca una vez corrobora en la planilla de trámites que se hayan aplicado los controles previos, si identifica que no hay planilla o identifica que ésta no esta firmada por el Coordinador del Grupo de Cancelaciones,  devuelve los trámites al Grupo de Cancelaciones de Cartera para que se haga el proceso de verificación inicial o se aporte el soporte de verificación.</t>
  </si>
  <si>
    <t xml:space="preserve">Perfilamientos, (niveles de autorizaciones  en el sistema COBIS)
Cuando se requiere atender una necesidad específica como un traslado al interior de la División, o un cambio de funciones, Los coordinadores de los diferentes Grupos de la División de cartera solicitan al usuario líder de la División, que tramite los perfiles según las necesidades y labores que vayan a desempeñar. Desde la Oficina de Informática se asigna un único perfil y se eliminan otros perfiles que ya no se requieran. </t>
  </si>
  <si>
    <t xml:space="preserve">Matriz de Controles
Quien: El profesional del Grupo de Operación y control aplica de manera mensual el Cruce de información para determinar posibles inconsistencias de datos asociados a cartera entre COBIS y Excel, en el momento que se identifican situaciones con posibles  inconsistencias, se las reporta al coordinador del Grupo correspondiente de la División de Cartera para corroborar las causas de dicha situación </t>
  </si>
  <si>
    <t xml:space="preserve">Conciliaciones periódicas
el Grupo de Conciliaciones de cartera realiza cruces de información y conciliaciones de datos y cuentas a diario y de manera mensual con el fin de identificar inconsistencias en las cuentas de cartera, una vez identifica dichas inconsistencias las reporta a la jefatura para que se tomen las acciones correspondientes. </t>
  </si>
  <si>
    <t xml:space="preserve">Cuando se va a realizar un segundo giro para un mismo beneficiario, el Sistema SAP  genera una alerta previa de que se esta generando un nuevo giro al mismo beneficiario, El profesional del Grupo Cartera valida nuevamente los requisitos y documentos del trámite y si identifica irregularidades en el contenido de la información, procede a remiitir el trámite al Grupo Gestión Anrifraude para su revisión.
</t>
  </si>
  <si>
    <t xml:space="preserve">cada vez que llega un trámite de solicitud de reintegro por sobrante de cartera, el profesional de la Oficina Comercial y Mercadeo verifica el cuplimiento de los documentos que se encuentran listados en el formato dispuesto que soporta el trámite de sobrantes (Acta de defunsion, poder y otros  requisitos.); si identifica inconsistencias en la documentación, ésta se remite al Grupo Gestión Antifraude para validación. </t>
  </si>
  <si>
    <t>para los trámites de sobrantes, los ciudadanos deberán radicar los documentos personalmente y realizar previamente validación biométrica en los Puntos de Atención. Todos los documentos de los trámites de sobrantes  deben ser originales y son cargados la través de la herramienta de gestión Documental.
la documentación se valida en cartera y jurídica valida que la documentación cumpla en cuanto a requisitos jurídicos. si no es viable se devuelve al CF para subsanar o dar evidencia de la no continuidad de l trámite, si se identifican inconsistencias en cuanto a la veracidad de los documentos se remite el trámite al Grupo ANtifraude.</t>
  </si>
  <si>
    <t xml:space="preserve">Para identificar la existencia de ofrecimientos con precios artificialmente bajos se seguirán las directrices establecidas en Colombia Compra Eficiente5. EL profesional del Grupo de Contratación del FNA deberá realizar un análisis comparativo entre la oferta que considera tiene un precio artificialmente bajo, las ofertas de otros proponentes y los valores identificados en el estudio de mercado para el bien o servicio, cuando el FNA determine la existencia de un precio artificialmente bajo, en caso de identificarse diferencias significativas entre los precios se notificará al proponente para que explique y fundamente las razones que soportan el valor de su oferta, dicha explicación deberá estar plenamente justificada e ir más allá de meras aseveraciones o afirmaciones. A partir de la explicación presentada, el Comité evaluador (equipo evaluador) decidirá frente a la admisión o rechazo de la oferta presentada. los registros se evidencian en las comunicaciones con los oferentes a través de SECOP II o correos electrónicos. las evaluaciones del equipo evaluador se registran en los informes de evaluación. en subasta se requiere al oferente en subasta </t>
  </si>
  <si>
    <t>Para cada proceso de contratación, el profesional de contratación  realiza un análisis comparativo entre la oferta que considera tiene un precio desbordado frente a las ofertas de otros proponentes y los valores identificados en el estudio de mercado, en caso que el oferente ubicado en el primer orden de elegibilidad en un proceso de selección haya presentado su oferta económica con precios que se este considerando están por ENCIMA del mercado y de los precios de referencia dados por la entidad se determinan como causal de rechazo del oferente.</t>
  </si>
  <si>
    <t>Ocultamiento de información y/o hechos que modifiquen el resultado real de las  auditorias</t>
  </si>
  <si>
    <t>Hacer incurrir en error para la toma de decisiones a la Alta Dirección de la Entidad</t>
  </si>
  <si>
    <t xml:space="preserve">Reuniones de seguimiento mensual por parte del supervisor del contrato al cumplimiento de las obligaciones establecidas, con el fin de verificar la correcta ejecución de las actividades contratadas </t>
  </si>
  <si>
    <t>Manipulación de la información y/o de los hechos evidenciados en el desarrollo de la auditoria</t>
  </si>
  <si>
    <t>Debilitamiento del Sistema de Comntrol Interno de la Entidad</t>
  </si>
  <si>
    <t>Evaluación en la etapa precontractual de las propuestas que se alleguen a la entidad en el marco del proceso de contratación de la firma de auditoria que apoya la evaluación independiente realizada por la OCI.</t>
  </si>
  <si>
    <t>Perdida de la imagen reputacional de la función de auditoria que realiza la OCI</t>
  </si>
  <si>
    <t>Evaluación por parte de la División de Gestión Humana en la etapa selección de los candidatos a ocupar un cargo en la Oficina de Control Interno.</t>
  </si>
  <si>
    <t>Deficiencia en el proceso de contratación del equipo staff de auditoria de la Oficina de Control Interno</t>
  </si>
  <si>
    <t>No se genere valor a la Entidad para el cumplimiento de loa objetivos estrategicos</t>
  </si>
  <si>
    <t xml:space="preserve">Proceso de selección adelantado a taves del DAFP con el fin de designar al responsable de la OCI en atención a lo establecido en el artículo 8 de la Ley 1474 de 2011. </t>
  </si>
  <si>
    <t>Presentaciones de seguimiento. Informe de auditoría</t>
  </si>
  <si>
    <t xml:space="preserve">Proceso de selección adelantado a traves del DAFP con el fin de designar al responsable de la OCI en atención a lo establecido en el artículo 8 de la Ley 1474 de 2011. </t>
  </si>
  <si>
    <r>
      <rPr>
        <sz val="11"/>
        <rFont val="Arial"/>
        <family val="2"/>
      </rPr>
      <t>En el momento de la operación el profesional de la OI, verifica que el formato de asignación de privilegios se encuentre correctamente diligenciado. En caso de evidenciar información faltante, se solicita  gestionar los ajustes al formato.</t>
    </r>
    <r>
      <rPr>
        <b/>
        <sz val="11"/>
        <rFont val="Arial"/>
        <family val="2"/>
      </rPr>
      <t xml:space="preserve">
</t>
    </r>
  </si>
  <si>
    <r>
      <rPr>
        <sz val="11"/>
        <rFont val="Arial"/>
        <family val="2"/>
      </rPr>
      <t>Mensualmente el profesional de la OI que realiza el rol de apoyo a la supervisión verifica que todo lo descrito en el Manual de supervisión y el instructivo Ejecutar controles para aprobación de cuentas de TIC - GTO-IT-101</t>
    </r>
    <r>
      <rPr>
        <b/>
        <sz val="11"/>
        <rFont val="Arial"/>
        <family val="2"/>
      </rPr>
      <t xml:space="preserve"> </t>
    </r>
    <r>
      <rPr>
        <sz val="11"/>
        <rFont val="Arial"/>
        <family val="2"/>
      </rPr>
      <t xml:space="preserve">hayan sido llevado a cabalidad (actividades, pagos de parafiscales, entregables, informes de supervisión, entre otros). En caso de no cumplir con lo descrito en el Manua y el instructivo, se abrirá un proceso disciplinarios. </t>
    </r>
  </si>
  <si>
    <r>
      <rPr>
        <b/>
        <sz val="11"/>
        <rFont val="Arial"/>
        <family val="2"/>
      </rPr>
      <t xml:space="preserve">Validación general a los datos de los créditos estudiados y aprobados
</t>
    </r>
    <r>
      <rPr>
        <sz val="11"/>
        <rFont val="Arial"/>
        <family val="2"/>
      </rPr>
      <t xml:space="preserve">
Cada vez que se va a realizar un comité de crédito, con el fin de validar la información, el Profesional de crédito toma la base de créditos analizados para llevar a comité y la cruza contra la base de datos donde están definidas las características de los productos según políticas. Si se identifica algun tipo de inconsistencia en la información para presentar al comité, se devuelve(n) el(los)  trámite(s)  al analista de crédito para que revise y adelante la gestión correspondiente según procedimiento establecido, una veez subsanada la inconsistencia, el Profesional de Crédito revisa nuevamente y si esta correcta la información, avanza el caso para comité de crédito.</t>
    </r>
  </si>
  <si>
    <r>
      <t xml:space="preserve">Validación del monto y condiciones de aprobación
</t>
    </r>
    <r>
      <rPr>
        <sz val="11"/>
        <rFont val="Arial"/>
        <family val="2"/>
      </rPr>
      <t xml:space="preserve">Al finalizar el comité de crédito, el responsable del Grupo de Análisis de Crédito realiza la aprobación en el sistema de información transaccional. posteriormente el profesional de crédito toma la base de datos de créditos aprobados en COBIS y la cruza contra el acta de comité, con el fin de confirmar que las condiciones aprobadas en el comité sean las mismas que estan en el sistema. Si se encuentran diferencias en las condiciones aprobadas, se genera una incidencia en el Sistema de informacion para que se realice la respectiva corrección.  Como registro del control se deja la trazabilidad en el sistema y el número de la incidencia en el aplicativo JAZZ.
</t>
    </r>
  </si>
  <si>
    <r>
      <t xml:space="preserve">Envío de Planilla de créditos  para  aprobar en comité de crédito a Grupo SARLAFT y Grupo Antifraude para validación:
</t>
    </r>
    <r>
      <rPr>
        <sz val="11"/>
        <rFont val="Arial"/>
        <family val="2"/>
      </rPr>
      <t>Previo  a los comités de crédito, el profesional de crédito remite la Planilla de créditos para aprobar al Grupo SARLAFT y Grupo Antifraude para que se valide contra las listas restrictivas, si producto del cruce ,  se identifican coincidencias en las listas restrictivas, se comunica al Grupo de análisis de crédito para retirar el(los) trámite(s) para proceder a diligenciar el reporte de operaciones inusuales por parte del Profesional del Grupo de Crédito. Los Grupos SARLAFT y Gestión Antifraude determinan la viabilidad de continuar o no con el trámite o los trámites que generen alerta, esta decisión se comunica al Grupo de Crédito y  se toma de acuerdo con la información producto de la gestión de dichos grupos.</t>
    </r>
  </si>
  <si>
    <t>Poner en Conocimiento del Grupo Gestión Antifraude</t>
  </si>
  <si>
    <t>Revisión periódica a la gestión de referencias jurídicas n el aplicativo COBIS</t>
  </si>
  <si>
    <t>Adelantar las acciones de verificación de la trazabiilidad de las referencias jurídicas</t>
  </si>
  <si>
    <t>Correo electrónico / memorando</t>
  </si>
  <si>
    <t>profesional Grupo SARM</t>
  </si>
  <si>
    <t>Poner en conocimiento del Grupo Gestión Antifraude</t>
  </si>
  <si>
    <t>Poner en conocimiento del Grup de Seguridad de la Inforación y al Grupo Gestión Antifraude</t>
  </si>
  <si>
    <t>En el momento de la elaboración de la etapa precontractual el profesional de la OI en conjunto con Secretaría General, realiza las investifaciones e indigaciones correspondientes al caso, dejando los registros de los procesos de investigación de fraude y corrupción. En caso de no realizarlo se atiene a los procesos sancionatorios pertinetes. Igualmente se informa que se puede iniciar una investigación cuando el contrato se encuentra en ejecución o finalizado.</t>
  </si>
  <si>
    <t>Poner en conocimiento de la materialización del riesgo al Grupo Gestión Antifraude para que se adelanten las actividades de verificación y denuncias correspondientes ante los entes de control pertinentes, si a ello hay lugar.</t>
  </si>
  <si>
    <t>El equipo contractual debe acogerse a la suspensión del proceso prevista en el numeral 4.4. del manual de contratación, en cuanto a la Suspensión y Cancelación del Proceso de Selección.</t>
  </si>
  <si>
    <t xml:space="preserve">1. No realizar una verificación adecuada de la identidad de los clientes (Documento de identidad, formulario, documentos soporte).
</t>
  </si>
  <si>
    <t>Corrupcion</t>
  </si>
  <si>
    <t>1. Utilización de las herramientas para al validación de confronta, los responsables de hacer uso de la consulta son los asesores comerciales, quienes al atender trámites de consumidores financieros realizan la verificación de identidad de manmera semiautomática, esto con el fin de minimizar el riesgo de fraude y suplantación de clientes.
En caso de que no funcione la herramienta de CONFRONTA, se activa plan de contingencia que consiste principalmente en darle manejo acliente.
Como evidencia queda el registro del trámite en el sistema y además los asesores comerciales imprimen y adjuntan constancia de la consulta y se adjunta a la carpeta del trámite del afiliado.</t>
  </si>
  <si>
    <t>2. Parametrización de la Herramienta Fondo en Línea - canales recaudo operadores PILA, el responsable de su administración es un delegado pro la División Comercial y las validaciones se dan en el momento que se realiza la operación.
El propósito de este control es minimizar el riesgo de intento de fraudae, suplantación o falsedad documental entreo otros.
Esta aplicación se encuentra a disposición de los consumidores financieros a través de la página Web de la Entidad, por medio de la cual se puede realizar tramites como pagos, descargar facturas, así como también se puede consultar información relacionada de los productos.
En caso que la herramienta PILA falle, los clientes tendrían que acercarse personalmente a realizar su trámite directamente en las oficinas de servicio al cliente del FNA.
La evidencia son el registro de las interacciones que el cliente tiene con la herramienta.</t>
  </si>
  <si>
    <t>3. Revisión detalla de la documentación que hace parte de los  trámites de los cliente (retiros de cesanías, cancelación de cuentas AVC, afiliaciones, solicitudes de crédito).
 En el momento de la Creación del cliente y de ingresar el trámite en el sistema, tanto de las personas naturales como jurídicas, se realiza validación automática a través del aplicativo VIGIA.
Los responsables de la actividad son los asesores comerciales y trabajadores del grupo de vivienda. Actividad que se lleva a cabo en el momento de la operación.
El propósito del control es minimizar el riesgo de intento de fraude, suplantación o falsedad documental entreo otros.
Las actividades a realizar estan descritas en los procedimientos establecidos para el contacto inicial de los clientes (GC-PR-021, GC -PR-047, GC-PR-029, GC-PR-031. GC-PR 030)
En caso de que la documentación presente faltantes de información o falla en el diligeciamioento del formulario (de acuerdo a causales de producto no conforme), si son fallas en el diligencianciamiento o   si el motivo es la falta de documentación soporte (copia de cédula, lista de chequeo, ect), se le devuelve al asesor comercial para que contacte nuevamente  al cliente y subsane para continuar con los trámites. 
Como evidencia quedan los formatos y formularios de tramites digitalizados y los registros que se llevan en el sistema (Cobis y CRM principalmente).</t>
  </si>
  <si>
    <t>4. El seguimiento y supervisión de contratos: se valida la calidad y niveles de ANS, los responsables son los supervisores de cada contrato y a su vez éste tiene un grupo de personas que prestan apoyo a la supervisión por medio del cual se realiza seguimiento y control permanente.
El propósito de este control es que el objeto del contrato se cumpla de acuerdo a lo estipulado en la clausulas y la normatividad que esta consignada en el manual interno de contratación del FNA.
El seguimiento, supervisión  y control de los contratos se lleva  acabo de acuerdo a lo señalado en el  manual de contratación y procedimientos que hacen parte del proceso de contratación de la Entidad.
Parte de la evidencia es lo registrado en la herramienta SECOP , informes, facturas y actas, en caso que existan observaciones sobre los informes que se presentan a causa del seguimiento a los contratos, ete se devuelve para qie el encargado de la supervisión revise, valide y enmiende o corrija.</t>
  </si>
  <si>
    <t>5. Análisis, seguimiento, control y aprobación de roles y perfiles de acuerdo a las funciones asignadas (Segregación de Funciones), por parte del líder del proceso. El responsable del control  es el líder funcional del proceso comercial, actividad que se ejecuta en el momento de la operación; es decir, cuando ingresan nuevos trabajadores se realiza el perfilamiento. Gestión humana es la responsable de inactivación de los ussuarios que se retiran de la Entidad.La evidencia es el procedimiento documentado que se lleva a cabo y lo que queda registrado en el sistema refernte a los accesos por la asignación de los roles.</t>
  </si>
  <si>
    <t>1.El asesor comercial debe aplicar los procedimientos de validación de identidad (enrolamiento biométrico, Confronta o el que haga sus veces
2. Cuando se presentan fallas en las herramientas de validación del cliente, se realiza el reporte a las areas respectivas y se activa plan de contingencia.</t>
  </si>
  <si>
    <t xml:space="preserve">Soportes solitados a las areas/ correo electrónico </t>
  </si>
  <si>
    <t>Realizar cobros indebidos a los Consumidores Financieros  por la realización y agilización  de trámites y divulgación de información en beneficio propio.</t>
  </si>
  <si>
    <t xml:space="preserve">
1. Debilidades en las capacitaciones en temas de fraude y anticorrupción </t>
  </si>
  <si>
    <t>1. Realizar estudio de seguridad como requisito para la contratación de personal; asesores comerciales front y externos, mesas de control, analistas de formulario, entre otros. El responsable de llevar a cabo el control es Gestión Humana / Temporal, cada que se requiera, el propósito del control es evitar el ingreso de personas con antecedentes negativos o muestras de sospechas sobre sus actuaciones que puedan interceder de forma negativa en el servicio. Esta actividad inicia de acuerdo a  un proceso de selección a cargo de Gestión Humana y Empresa Temporal. De no llevarse a cabo de manera correcta el proceso, se corre el riesgo de ingresar personas que no cumplan con el perfil para atención al cliente principalmente, la evidencia queda en las hojas de vida, evaluación de entrevistas, visistas domiciliarias y contratos con sus respectivos soportes.</t>
  </si>
  <si>
    <t>2. Análisis, seguimiento, control y aprobación de roles y perfiles de acuerdo a las funciones asignadas (Segregación de Funciones), por parte del líder del proceso. El responsable del control  es el líder funcional del proceso comercial, actividad que se ejecuta en el momento de la operación; es decir, cuando ingresan o salen nuevos trabajadores se realiza el perfilamiento.
El propósito del control es brindar acceso a la información de acuerdo al perfil (funciones) que se tenga establecido para el cargo.
La actividad de asignación de roles se realiza de acuerdo a las necesidades ( cambio de funciones,  ingreso y retiro de personal).
Si se falla o se demora la asignación de roles al trabajador, esto crea retraso en actividades que hacen parte del proceso.
La evidencia es el procedimiento documentado que se lleva a cabo y lo que queda registrado en el sistema refernte a los accesos por la asignación de los roles.</t>
  </si>
  <si>
    <t>3. Elaboración y difisión de mensajes dirigidos a los Consumidores financieros informando que "el FNA no cobra por trámites  ni servicios ", a través de los siguientes canales:
* Fondo Virtual: Correos Electrónicos, Redes Sociales, Página Web
* Comunicaciones y Prensa: mensajes en los programas de TV y radio.
* Mercadeo: afiches informativos. (Educación Financiera)
* Sobres y Recibos de cobro de cartera.
La División de Mercadeo junto con el Grupo de Comunicaciones son los responsables de redactar y difundir lo menjajes a través de los diferentes canales y medios. La periodicidad es en el momento que se requiere.
El proósito de este control es reforzar a través de diferentes canales el hecho de que el FNA no cobra por trámites ni servicios. La actividad se realiza de acuerdo a la necesidad y se acuerda entre las diferentes areas involucradas. De no  realizarse la actividad se incrementa el riesgo de que haya corrupción por desconocimiento, como evidencia queda los correos electrónicos enviados, recibos y sobres, afiches, etc.</t>
  </si>
  <si>
    <t>1. Al momento de realizar la contratación de personal por medio de la empresa Temporal, se hace entrega de carnet de identificación y uniformes institucionales a la personas que laboran en atención al cliente, al momento de realizar la entrega de dichos elementos, se les solicita a cada trabajador la firma de una carta de protocolo, donde se manifiesta que se compromete a hacer uso correcto de estos elementos distinitivos de la Entidad. (es de aclarar que aún no esta formalizada dicha carta entre la empresa temporal y el FNA, por ello no se tiene conocimiento exacto de su contenido.
En el mismo sentido la persona encargada por parte de la División Comercial, hace llamado de sensibiliziación a la Temporal para que una vez el trabajador se retitre de la Entidad los uniformes y documentos que lo identifican sean recogidos. Esta actuvidad se realiza periódicamente con el propósito de evitar que los elementos caigan en manpos escrupulosas.</t>
  </si>
  <si>
    <t>1. Análisis, seguimiento, control y aprobación de roles y perfiles de acuerdo a las funciones asignadas (Segregación de Funciones), por parte del líder del proceso. El responsable del control  es el líder funcional del proceso comercial, actividad que se ejecuta en el momento de la operación; es decir, cuando ingresan nuevos trabajadores se realiza el perfilamiento. Gestión humana es la responsable de inactivación de los usuarios que se retiran de la Entidad.</t>
  </si>
  <si>
    <t>3. A través del formato GTO-FO-370, se establecen los roles y permisos que deben tener los funcionarios de acuerdo a las funciones, se diligencia este formato cada vez que requiera, el responsable de su diligenciamiento es el Líder funcional,  el propósito de este control es garantizar que los nuevos trabajadores tengan los permisos de la labor asignada, a través de la herramienta IDM, se evidencia la asignación de los perfiles con los roles asignados.</t>
  </si>
  <si>
    <t xml:space="preserve">2. Revisión periódica (manual) de los roles asignados a los trabajadores del proceso, la actividad se realiza se solicita el listado de los trabajadores y se verifica que los roles estén acorde a su labor y el responsable de la revisión es el líder funcional del proceso, como evidencia quedan los correo es electrónicos donde se relacionan la eliminación de roles y perfiles. El propósito del control es brindar acceso a la información de acuerdo al perfil (funciones) que se tenga establecido para el cargo.
La actividad de asignación de roles se realiza de acuerdo a las necesidades ( cambio de funciones,  ingreso ).
Si se falla o se demora la asignación de roles al trabajador, esto crea retraso en actividades que hacen parte del proceso.
La evidencia es el procedimiento documentado que se lleva a cabo y lo que queda registrado en el sistema referente a los accesos por la asignación de los roles.
</t>
  </si>
  <si>
    <t xml:space="preserve">Ejecutar dos o más funciones  sensibles en conflicto,  que podrían afectar las
actividades de la entidad y en algún momento incurrir en gastos para recuperarse de algún daño legal, Reputacional o económica. </t>
  </si>
  <si>
    <t xml:space="preserve"> flujo de la herramienta de gestión documental work mánager /
 piezas publicitarias en el portal institucional.</t>
  </si>
  <si>
    <t>9. Fallas en la autenticación biométrica con la Registraduría Nacional (Errores o falencias por parte de la registraduria)</t>
  </si>
  <si>
    <t xml:space="preserve">Revisión documental en cada una de las etapas y aplicación de procedimientos e instructivos establecidos
Con el fin de verificar requisitos de los documentos  y validar la capacidad de pago, cada vez que se va a realizar un estudio de títulos, el abogado valida los documentos que hacen parte del trámite de crédito de acuerdo con los lineamientos vigentes en los procedimientos e instructivos, si se identifican inconsistencias en los requisitos, se notifica al afiliado para qe haga las subsanaciones correspondientes. La trazabilidad de esta actividad se registra en el documento Estudio de Títulos Individual y en la herramienta documental de la Legalizadora. </t>
  </si>
  <si>
    <t xml:space="preserve">Creación de una matriz de seguimiento  a los pagos a contratistas
Los gestores de avalúos verifican el ingreso del avalúo asignado a la lonja y posteriormente proceden con el cargue en la plataforma del sistema de información determinado, si hay errores en los avalúos se reportará a la lonja correspondiente para que haga la subsanación a la que haya lugar. </t>
  </si>
  <si>
    <t>Correo electrónico / Registro de Consulta en VIGIA y COBIS</t>
  </si>
  <si>
    <t>Profesional Grupo Gestión Antifraude</t>
  </si>
  <si>
    <t xml:space="preserve">Monitoreo y revisión periódicyo del riesgo de corrupción </t>
  </si>
  <si>
    <t>Correo electrónico o memorando</t>
  </si>
  <si>
    <t>Reportar a Grupo Gestión Antifraude</t>
  </si>
  <si>
    <t xml:space="preserve">Monitoreo y revisión periódico del riesgo de corrupción </t>
  </si>
  <si>
    <t xml:space="preserve">Revisión de Requisitos Documentales y de Sistema:
Cada vez que llega un trámite de cancelación de hipoteca, el profesional del grupo cancelaciones de la División cartera revisa la documentación del trámite y verifica en el sistema aspectos generales como que no tenga saldo de deuda, si identifica el incumplimiento de requisitos , le notifica al Consmidor Financiero las Razones por las cuales no cumple. </t>
  </si>
  <si>
    <t>Contratar personal que pueda reincidir en fraudes o actos de corrupción a cambio de un beneficio particular</t>
  </si>
  <si>
    <t>Ofrecer al personal de Gestión Humana algún tipo de beneficio para que cometa actos de fraude o de corrupción.</t>
  </si>
  <si>
    <t>2. Percepcion de inestabilidad laboral y desnivelación Salarial</t>
  </si>
  <si>
    <t>El profesional de Gestión Humana en el momento de la operacion validara la información contenida en la hoja de vida de los aspirantes (referencias- historia laboral- educación, entre otros) y a la entrega de los documentos por parte del candidato asi mismo se realizará un estudio de confiabilidad a los candidatos seleccionados para el cargo a suplir. En caso de en contrar novedades en la consulta de vigía se reporta al oficial de cumplimiento quien dara el concepto de continuar o no con el proceso.</t>
  </si>
  <si>
    <t>Con el fin de prevenir hechos de fraude o corrupción, El Grupo Gestión Antifraude Anualmente Promueve la campaña Antifraude Anticorrupción en el marco del Plan Anticorrupción y de Atención al Ciudadano; adicionalmente a través de campañas  se promueve el curso de  la Política Antifraude de obligatorio cumplimiento para todos los colaboradores del FNA; cuando los colaboradores no presentan el curso o no obtienen el puntaje mínimo de aprobación  se abre una segunda convocatoria para que sea realizado, Sopena de sanciones disciplinarias.</t>
  </si>
  <si>
    <t>El profesional de Gestión Humana en el momento de la operación validara los requisitos a cumplir por parte del funcionario solicitante del beneficio por medio de los formatos y procedimientos establecidos por el proceso. En caso de no cumplir con los requisitos se le informara al solicitante y finaliza la solicitud.</t>
  </si>
  <si>
    <t>El profesional de Gestión Humana en el momento de la operacion valida que las hojas de vida preseleccionadas cumplan con las exigencias descritas en los manuales de funciones de los cargos, verificando el cumplimiento de requisitos de estudios y experiencia, teniendo en cuenta el formato Ficha Técnica Requisitos. En caso de que el candidato  no cumpla con los requisitos para el cargo a suplir finaliza el proceso.</t>
  </si>
  <si>
    <t>la solicitud de personal sera validada con el comité de Gestión Lobaral, si es autorizada el grupo de selección y adiministración de personal realizara la validacion y los estudios al candidato.</t>
  </si>
  <si>
    <t>Acta de comité</t>
  </si>
  <si>
    <t>Comité de Gestión Laboral</t>
  </si>
  <si>
    <t>En el momento de la opración</t>
  </si>
  <si>
    <t>Reportar al Grupo de Gestión antifraude</t>
  </si>
  <si>
    <t xml:space="preserve">Soporte de estudio de confiabilidad  </t>
  </si>
  <si>
    <t>El grupo de capacitacion implementara de manera anual al plan institucional de capacitacion con  programas y capacitaciones sobre las politicas de anticorrupcion de igual forma se incorporara a los procesos de induccion temas referentes al codigo de integridad.</t>
  </si>
  <si>
    <t xml:space="preserve">Registros de asistencia </t>
  </si>
  <si>
    <t xml:space="preserve">Profesional de Gestión Humana  </t>
  </si>
  <si>
    <t>La División de Gestión Humana teniendo como objetivo fortalecer el compromiso institucional, realizará actividades que fomenten el compromiso institucional.</t>
  </si>
  <si>
    <t>Registros / Formatos</t>
  </si>
  <si>
    <t>Monitoreo y revisión periodica de la matriz de riesgos de corrupción</t>
  </si>
  <si>
    <t>Correo electronico y/o memorando</t>
  </si>
  <si>
    <t xml:space="preserve">Profesional de Gestión Humana </t>
  </si>
  <si>
    <t>semestral</t>
  </si>
  <si>
    <t xml:space="preserve">El profesional de Gestión Humana en el momento de la operación,  verificara la  información  entregada por el candidato, validando la veracidad de los datos. </t>
  </si>
  <si>
    <t xml:space="preserve">Formato de requisitos </t>
  </si>
  <si>
    <t>1.  El líder del proceso semestralmente realiza la validacion de aprobación y Seguimiento de Roles y perfiles de acuerdo a las funciones otorgadas (Segregación de Funciones), donde se verifican que se encuentren los perfiles correctamente asignados, en caso de presentar alguno se no corresponde se solicta la eliminacion correspondiente a mesa de servicio a traves del lider de servicio.</t>
  </si>
  <si>
    <t>2. Con fines preventivos cada vez que se realizar el procedimiento de Retiro de cuentas de AVC y Cesantías, todos los funcionarios que hacen parte de la ejecución del proceso (División Comercial - División de Cesantías) deben dar Cumplimiento del los procedimientos para administración de cuentas y pagos de AVC No ACP-PR-031  y el de administración de cuentas y pagos de Cesantías No ACP-PR-027, si el tramite no cumple con los requisitos establecidos se genera un PNC (Producto No Conforme)  a comercial el cual es reportado diariamente, como registro se deba el reporte enviado a la División comercial con la informacion de cada una de las operaciones que no cumplen requisitos, adicional queda toda la trazabilidad en la herramienta CORE (Cobis Cesantías y Cobis Ahorro) de Negocio.</t>
  </si>
  <si>
    <t>2. Con el fin de prevenir se realizan campañas periodicamente de las areas encargadas de seguridad de la información o comunicaciones donde se da a conocer informacion como TIP´s, Capacitación y/o sensibilización a los  funcionarios, trabajadores en misión, contratistas y demás terceros en protección de Claves, información de Clientes y usuarios.</t>
  </si>
  <si>
    <t>Semestralmente se realiza la reunion con la vicepresidencia de Riesgos (Seguridad de la Información) y se valida con la Oficina Informática la asignación de roles activos para los funcionarios de la División esto en el monitoreo y seguimiento.</t>
  </si>
  <si>
    <t>Jefe División Cesantías - ViceRiesgos (Seguridad de la Información) - Mesa de Servicio</t>
  </si>
  <si>
    <t xml:space="preserve">Areas que utilizan los roles de Cesantías </t>
  </si>
  <si>
    <t>1. Definición de funciones por claras y escritas y es responsable Gestión Humana / Empresa temporal, cada vez que se requiere (modificación de funciones, promoción de cargos, etc), el propósito de definir la funciones es evitar que haya funciones sensibles en conflicto. Las funciones se definen de acuerdo a la necesidad del servicio, el cargo y los perfiles requeridos. En caso de no tener claramente establecidos lo perfiles puede generar reprocesos, retrasos y conflictos en la operación, falta de jerarquía institucional. La evidencia sobre la definición de funciones estan descritas en el Manual de Funciones y contratos o resoluciones de nombramientos o traslados.</t>
  </si>
  <si>
    <t xml:space="preserve">
2. Back up de trabajadores, Roles y Funciones en cada una de las áreas, se realiza acda vez que se requiere, el propósito principal es que las actividades a realizar tenga siempre un trabajador responsable, esta acta actividad de control se ejcuta cuando una persona se retira, o sale a periodo de vacaciones el Jefe del inmediato designa a otro trabajador para que asuma temporalmente el cargo.
En caso de que no haya relevo o back up del trabajador se corre el riesgo que haya atraso en la ejecución de las actividades. Como evidencia son los electrónicos donde se infroma sobre el trabajador que asume el responsabilidad.</t>
  </si>
  <si>
    <t>Mensualmente se realiza el cruce de registros realizados entre los módulos Contable y Activos; la jefe de la División Administrativa envía memorando informando al jefe de la División de Contabilidad las novedades registradas durante el periodo; en profesional de Contabilidad verifica soportes y mediante memorando notifica sobre la veracidad o diferencias establecidas para que se realicen los respectivos ajustes, lo anterior con el propósito de evitar diferencias entre los módulos contable y activos, como evidencia de la actividad quedan los memorandos suscritos por los jefes de área..</t>
  </si>
  <si>
    <t>Cámaras de video donde se registra el personal que ingresa a la entidad. Tarjeta electrónica para desbloqueo de molinete instalado en la puerta principal.</t>
  </si>
  <si>
    <t>Circuito cerrado de TV</t>
  </si>
  <si>
    <t>Memorandos y Data maestra</t>
  </si>
  <si>
    <t xml:space="preserve">Cada vez que llega un trámite de solicitud de reintegro por sobrante de cartera, el profesional de la Oficina Comercial y Mercadeo verifica el cuplimiento de los documentos que se encuentran listados en el formato dispuesto que soporta el trámite de sobrantes (Acta de defunsion, poder y otros  requisitos.); si identifica inconsistencias en la documentación, ésta se remite al Grupo Gestión Antifraude para validación. </t>
  </si>
  <si>
    <t>Para los trámites de sobrantes, los ciudadanos deberán radicar los documentos personalmente y realizar previamente validación biométrica en los Puntos de Atención. Todos los documentos de los trámites de sobrantes  deben ser originales y son cargados la través de la herramienta de gestión Documental.
la documentación se valida en cartera y jurídica valida que la documentación cumpla en cuanto a requisitos jurídicos. si no es viable se devuelve al CF para subsanar o dar evidencia de la no continuidad de l trámite, si se identifican inconsistencias en cuanto a la veracidad de los documentos se remite el trámite al Grupo ANtifraude.</t>
  </si>
  <si>
    <t>Realizar desembolsos sin tener las garantias que respalden el giro, a cambio de un beneficio particular</t>
  </si>
  <si>
    <t>Omisión en la verificación de documentación completa exigida, para tramitar el desembolso</t>
  </si>
  <si>
    <t>Realizar un giro a un beneficiario diferente al  mencionado en la autorización de giro  o modificar el valor del giro a cambio de un beneficio particular.</t>
  </si>
  <si>
    <t>Registro, actualización y seguimiento de la asignación al proveedor teniendo en cuenta el presupuesto asignado
 El líder de la etapa de avalúos realizará un registro de las asignaciones realizadas a cada una de las lonjas en una base de datos en excel, por medio de la cual realizará el control de los trámites asignados a cada una de las lonjas valuadoras e identificará que correspondan a los relacionados en los informes de gestión para el cobro o la radicación de las facturas mensualmente. En caso de encontrar trámites no asignados o con valores distintos se realizará el requerimiento a la lonja respectiva y se abstrendra de autorizar el pago hasta que se haga la correspondiente subsanación.</t>
  </si>
  <si>
    <t xml:space="preserve">Creación de una matriz de seguimiento a los pagos a contratistas
Los gestores de avalúos verifican el ingreso del avalúo asignado a la lonja y posteriormente proceden con el cargue en la plataforma del sistema de información determinado, si hay errores en los avalúos se reportará a la lonja correspondiente para que haga la subsanación a la que haya lugar. 
</t>
  </si>
  <si>
    <t xml:space="preserve">Acompañamiento al cliente del inicio a fin del trámite.
El profesional encargado de los temas relacionados con las constructoras (Front Constructor) tiene a cargo las constructoras para vivienda nueva y realiza el acompañamiento continuo al afiliado durante todo el trámite de legalización hasta el desembolso; realizando llamadas y remitiendo correos electrónicos notificando sobre la gestión del  trámite y solicitando subsanación de inconsistencias cuando haya lugar,  la trazabilidad se registra en el aplicativo de la Legalizadora.  
 Para el caso de vivienda usada, los casos se asignan al lider de etapa de análisis preliminar quien los reasigna a los analistas de crédito para ejercer el proceso de acompañamiento. 
</t>
  </si>
  <si>
    <t xml:space="preserve"> Revisón que realiza el ordenador de las  garantías esenciales para realizar el desembolso.
El ordenador antes de aprobar la orden de pago revisa en el Aplicativo (Control de Garantías) que las garantías se encuentren en custodia, para que no se hagan desembolsos sin las garantías correspondientes. (El proveedor que tiene la custodia de las garantías del FNA).
En caso de no identificar la garantía el ordenador del gasto devuelve el trámite  al Grupo de Codificación para que adelante la subsanación correspondiente. la trazabilidad se registra en el Aplicativo transaccional del FNA</t>
  </si>
  <si>
    <t>Verificación en la orden de pago: monto y beneficiario.
El ordenador antes de aprobar la orden de pago revisa que el monto y beneficiario correspondan a lo establecido en la escritura pública y en la autorización de giro. Si la información no se encuentra correspondiente, se devuelve al Grupo de codificación para que se adelanten la subsanación a la que haya lugar, la trazabilidad se registra en el Aplicativo transaccional del FNA</t>
  </si>
  <si>
    <t>Reporte periódico de Monitoreo y Revisión del  Mapa de Riesgos de Corrupción.</t>
  </si>
  <si>
    <t>Líder de etapa del proceso</t>
  </si>
  <si>
    <t>trimestral</t>
  </si>
  <si>
    <t xml:space="preserve">Reporte mediante Correo electrónico / Memorando </t>
  </si>
  <si>
    <t>Monitoreo y revisión periódico del los Riesgos de corrupción del proceso</t>
  </si>
  <si>
    <t>El Profesional de crédito, previo a los comités de crédito hace una revisión adicional de los casos correspondiente a una muestra aleatoria validando cada una de las políticas de crédito de acuerdo a  parámetros establecidos . Se revisa mínimo el 40% de la muestra que se presentan al comité. cuando se identifican inconsistencias en el cumplimiento de las políticas, se genera una devolución para corrección de los trámites o se solicita el rechazo al Grupo de Análisis de Crédito. La evidencia se registra en correos electrónicos, archivos Excel y el aplicativo COBIS Trámites.</t>
  </si>
  <si>
    <t xml:space="preserve">Los gestores de avalúos verifican el ingreso del avalúo asignado a la lonja y posteriormente proceden con el cargue en la plataforma del sistema de Gestión Documental determinado, si hay errores en los avalúos se identifican variaciones no justificadas en los valores frente a inmuebles con condiciones similares se generará una alerta a la lonja remitida mediante correo electrónico  con el fin de que se haga una revalidación y verificación del valor real del inmueble. </t>
  </si>
  <si>
    <t>Memorandos y Documentos soporte de las actividades de verificación</t>
  </si>
  <si>
    <t>Grupo Gestion Antifraude</t>
  </si>
  <si>
    <r>
      <t xml:space="preserve">Semanalmente se llevan a cabo comités de seguimiento en los que participan los Front </t>
    </r>
    <r>
      <rPr>
        <sz val="11"/>
        <color theme="4"/>
        <rFont val="Arial"/>
        <family val="2"/>
      </rPr>
      <t>Constructor</t>
    </r>
    <r>
      <rPr>
        <sz val="11"/>
        <rFont val="Arial"/>
        <family val="2"/>
      </rPr>
      <t>, un representante de la  coordinación de la legalizadora y un representante de la vicepresidencia de Cesantías y Crédito por parte del FNA y representantes de cada constructora para verificar el avance de los trámites.</t>
    </r>
  </si>
  <si>
    <r>
      <rPr>
        <b/>
        <sz val="11"/>
        <rFont val="Arial"/>
        <family val="2"/>
      </rPr>
      <t>Acompañamiento al cliente del inicio a fin del trámite.</t>
    </r>
    <r>
      <rPr>
        <sz val="11"/>
        <rFont val="Arial"/>
        <family val="2"/>
      </rPr>
      <t xml:space="preserve">
El profesional encargado de los temas relacionados con las constructoras (Front Constructor) tiene a cargo las constructoras para vivienda nueva y realiza el acompañamiento continuo al afiliado durante todo el trámite de legalización hasta el desembolso; realizando llamadas y remitiendo correos electrónicos notificando sobre la gestión del  trámite y solicitando subsanación de inconsistencias cuando haya lugar,  la trazabilidad se registra en el aplicativo de la Legalizadora.  
 Para el caso de vivienda usada, los casos se asignan al lider de etapa de análisis preliminar quien los reasigna a los analistas de crédito para ejercer el proceso de acompañamiento. 
</t>
    </r>
  </si>
  <si>
    <r>
      <rPr>
        <b/>
        <sz val="11"/>
        <rFont val="Arial"/>
        <family val="2"/>
      </rPr>
      <t>Asignación de roles de acuerdo al perfil y funciones a desarrollar</t>
    </r>
    <r>
      <rPr>
        <sz val="11"/>
        <rFont val="Arial"/>
        <family val="2"/>
      </rPr>
      <t xml:space="preserve">
El líder del proceso por medio de correo electrónico le solicita al  líder funcional,  que tramite la asignación de roles para cada uno de los funcionarios y colaboradores del proceso; el líder funcional a través de la herramienta tecnológica establecida gestiona  las claves y accesos a los sistemas de información de acuerdo con las funciones asignadas, el soporte que se deja es el correo electrónico de la solicitud y el formato establecido por la  Oficina de Informática y el número de registro de la solicitud. Lo anterior con el fin segregar las funciones y responsabilidades y minimizar la fuga de información confidencial. Si un funcionario o colaborador del proceso requiere un rol o perfil en los sistemas de información deberá solicitarlo al líder del proceso para que autorice el trámite pertinente. </t>
    </r>
  </si>
  <si>
    <t>1. Pérdidas Económicas: Pérdidas económicas (PyG
9. Pérdida Reputacional: Demandas Legales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</si>
</sst>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 #,##0.00_-;_-* &quot;-&quot;??_-;_-@_-"/>
    <numFmt numFmtId="164" formatCode="_(&quot;$&quot;\ * #,##0.00_);_(&quot;$&quot;\ * \(#,##0.00\);_(&quot;$&quot;\ * &quot;-&quot;??_);_(@_)"/>
    <numFmt numFmtId="165" formatCode="_(* #,##0.00_);_(* \(#,##0.00\);_(* &quot;-&quot;??_);_(@_)"/>
    <numFmt numFmtId="166" formatCode="0.0"/>
    <numFmt numFmtId="167" formatCode="[$-240A]d&quot; de &quot;mmmm&quot; de &quot;yyyy;@"/>
  </numFmts>
  <fonts count="36" x14ac:knownFonts="1">
    <font>
      <sz val="11"/>
      <color theme="1"/>
      <name val="Calibri"/>
      <family val="2"/>
      <scheme val="minor"/>
    </font>
    <font>
      <sz val="10"/>
      <name val="Arial"/>
      <family val="2"/>
    </font>
    <font>
      <sz val="11"/>
      <color indexed="8"/>
      <name val="Calibri"/>
      <family val="2"/>
    </font>
    <font>
      <b/>
      <sz val="16"/>
      <color theme="1"/>
      <name val="Arial"/>
      <family val="2"/>
    </font>
    <font>
      <b/>
      <sz val="20"/>
      <color theme="1"/>
      <name val="Arial"/>
      <family val="2"/>
    </font>
    <font>
      <b/>
      <sz val="24"/>
      <color theme="0"/>
      <name val="Arial"/>
      <family val="2"/>
    </font>
    <font>
      <b/>
      <sz val="14"/>
      <color theme="0"/>
      <name val="Arial"/>
      <family val="2"/>
    </font>
    <font>
      <sz val="11"/>
      <color theme="1"/>
      <name val="Calibri"/>
      <family val="2"/>
      <scheme val="minor"/>
    </font>
    <font>
      <b/>
      <sz val="11"/>
      <name val="Arial"/>
      <family val="2"/>
    </font>
    <font>
      <sz val="11"/>
      <name val="Arial"/>
      <family val="2"/>
    </font>
    <font>
      <b/>
      <sz val="12"/>
      <name val="Arial"/>
      <family val="2"/>
    </font>
    <font>
      <b/>
      <sz val="14"/>
      <name val="Arial"/>
      <family val="2"/>
    </font>
    <font>
      <b/>
      <sz val="26"/>
      <color theme="1"/>
      <name val="Arial"/>
      <family val="2"/>
    </font>
    <font>
      <b/>
      <sz val="24"/>
      <name val="Arial"/>
      <family val="2"/>
    </font>
    <font>
      <b/>
      <sz val="12"/>
      <color theme="0"/>
      <name val="Arial"/>
      <family val="2"/>
    </font>
    <font>
      <sz val="11"/>
      <color theme="1"/>
      <name val="Arial"/>
      <family val="2"/>
    </font>
    <font>
      <sz val="12"/>
      <color theme="1"/>
      <name val="Arial"/>
      <family val="2"/>
    </font>
    <font>
      <b/>
      <sz val="11"/>
      <color theme="1"/>
      <name val="Arial"/>
      <family val="2"/>
    </font>
    <font>
      <sz val="12"/>
      <color theme="0"/>
      <name val="Arial"/>
      <family val="2"/>
    </font>
    <font>
      <sz val="12"/>
      <name val="Arial"/>
      <family val="2"/>
    </font>
    <font>
      <sz val="16"/>
      <color theme="1"/>
      <name val="Arial"/>
      <family val="2"/>
    </font>
    <font>
      <b/>
      <sz val="20"/>
      <name val="Arial"/>
      <family val="2"/>
    </font>
    <font>
      <sz val="11"/>
      <name val="Calibri"/>
      <family val="2"/>
      <scheme val="minor"/>
    </font>
    <font>
      <sz val="12"/>
      <name val="Calibri"/>
      <family val="2"/>
      <scheme val="minor"/>
    </font>
    <font>
      <b/>
      <sz val="10"/>
      <name val="Arial"/>
      <family val="2"/>
    </font>
    <font>
      <sz val="10"/>
      <color theme="1"/>
      <name val="Arial"/>
      <family val="2"/>
    </font>
    <font>
      <b/>
      <u/>
      <sz val="10"/>
      <name val="Arial"/>
      <family val="2"/>
    </font>
    <font>
      <sz val="10"/>
      <color rgb="FFFF0000"/>
      <name val="Arial"/>
      <family val="2"/>
    </font>
    <font>
      <u/>
      <sz val="10"/>
      <name val="Arial"/>
      <family val="2"/>
    </font>
    <font>
      <b/>
      <u/>
      <sz val="10"/>
      <color theme="1"/>
      <name val="Arial"/>
      <family val="2"/>
    </font>
    <font>
      <sz val="11"/>
      <color rgb="FFFF0000"/>
      <name val="Arial"/>
      <family val="2"/>
    </font>
    <font>
      <sz val="11"/>
      <color rgb="FF000000"/>
      <name val="Arial"/>
      <family val="2"/>
    </font>
    <font>
      <sz val="11"/>
      <color theme="9" tint="-0.499984740745262"/>
      <name val="Arial"/>
      <family val="2"/>
    </font>
    <font>
      <b/>
      <u/>
      <sz val="11"/>
      <name val="Arial"/>
      <family val="2"/>
    </font>
    <font>
      <u/>
      <sz val="11"/>
      <name val="Arial"/>
      <family val="2"/>
    </font>
    <font>
      <sz val="11"/>
      <color theme="4"/>
      <name val="Arial"/>
      <family val="2"/>
    </font>
  </fonts>
  <fills count="10">
    <fill>
      <patternFill patternType="none"/>
    </fill>
    <fill>
      <patternFill patternType="gray125"/>
    </fill>
    <fill>
      <patternFill patternType="solid">
        <fgColor theme="0"/>
        <bgColor indexed="64"/>
      </patternFill>
    </fill>
    <fill>
      <patternFill patternType="solid">
        <fgColor theme="4" tint="-0.249977111117893"/>
        <bgColor indexed="64"/>
      </patternFill>
    </fill>
    <fill>
      <patternFill patternType="solid">
        <fgColor theme="3" tint="0.79998168889431442"/>
        <bgColor indexed="64"/>
      </patternFill>
    </fill>
    <fill>
      <patternFill patternType="solid">
        <fgColor theme="6" tint="0.59999389629810485"/>
        <bgColor indexed="64"/>
      </patternFill>
    </fill>
    <fill>
      <patternFill patternType="solid">
        <fgColor theme="5" tint="0.39997558519241921"/>
        <bgColor indexed="64"/>
      </patternFill>
    </fill>
    <fill>
      <patternFill patternType="solid">
        <fgColor rgb="FFFFFF99"/>
        <bgColor indexed="64"/>
      </patternFill>
    </fill>
    <fill>
      <patternFill patternType="solid">
        <fgColor theme="0" tint="-4.9989318521683403E-2"/>
        <bgColor indexed="64"/>
      </patternFill>
    </fill>
    <fill>
      <patternFill patternType="solid">
        <fgColor theme="3"/>
        <bgColor indexed="64"/>
      </patternFill>
    </fill>
  </fills>
  <borders count="11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thin">
        <color indexed="64"/>
      </left>
      <right style="medium">
        <color indexed="64"/>
      </right>
      <top style="thin">
        <color indexed="64"/>
      </top>
      <bottom style="thin">
        <color indexed="64"/>
      </bottom>
      <diagonal/>
    </border>
    <border>
      <left style="thin">
        <color indexed="64"/>
      </left>
      <right/>
      <top/>
      <bottom style="thin">
        <color indexed="64"/>
      </bottom>
      <diagonal/>
    </border>
    <border>
      <left style="medium">
        <color indexed="64"/>
      </left>
      <right style="thin">
        <color indexed="64"/>
      </right>
      <top style="medium">
        <color indexed="64"/>
      </top>
      <bottom/>
      <diagonal/>
    </border>
    <border>
      <left style="thin">
        <color indexed="64"/>
      </left>
      <right/>
      <top/>
      <bottom/>
      <diagonal/>
    </border>
    <border>
      <left style="medium">
        <color indexed="64"/>
      </left>
      <right style="thin">
        <color indexed="64"/>
      </right>
      <top/>
      <bottom/>
      <diagonal/>
    </border>
    <border>
      <left style="thin">
        <color indexed="64"/>
      </left>
      <right/>
      <top style="thin">
        <color indexed="64"/>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medium">
        <color indexed="64"/>
      </bottom>
      <diagonal/>
    </border>
    <border>
      <left style="medium">
        <color indexed="64"/>
      </left>
      <right/>
      <top/>
      <bottom/>
      <diagonal/>
    </border>
    <border>
      <left style="medium">
        <color indexed="64"/>
      </left>
      <right style="medium">
        <color indexed="64"/>
      </right>
      <top/>
      <bottom style="medium">
        <color indexed="64"/>
      </bottom>
      <diagonal/>
    </border>
    <border>
      <left/>
      <right style="thin">
        <color indexed="64"/>
      </right>
      <top style="thin">
        <color indexed="64"/>
      </top>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bottom style="medium">
        <color indexed="64"/>
      </bottom>
      <diagonal/>
    </border>
    <border>
      <left style="medium">
        <color theme="3" tint="-0.499984740745262"/>
      </left>
      <right/>
      <top style="medium">
        <color theme="3" tint="-0.499984740745262"/>
      </top>
      <bottom style="medium">
        <color theme="3" tint="-0.499984740745262"/>
      </bottom>
      <diagonal/>
    </border>
    <border>
      <left/>
      <right/>
      <top style="medium">
        <color theme="3" tint="-0.499984740745262"/>
      </top>
      <bottom style="medium">
        <color theme="3" tint="-0.499984740745262"/>
      </bottom>
      <diagonal/>
    </border>
    <border>
      <left/>
      <right style="medium">
        <color theme="3" tint="-0.499984740745262"/>
      </right>
      <top style="medium">
        <color theme="3" tint="-0.499984740745262"/>
      </top>
      <bottom style="medium">
        <color theme="3" tint="-0.499984740745262"/>
      </bottom>
      <diagonal/>
    </border>
    <border>
      <left style="medium">
        <color theme="3" tint="-0.499984740745262"/>
      </left>
      <right/>
      <top style="medium">
        <color indexed="64"/>
      </top>
      <bottom style="medium">
        <color theme="3" tint="-0.499984740745262"/>
      </bottom>
      <diagonal/>
    </border>
    <border>
      <left/>
      <right/>
      <top style="medium">
        <color indexed="64"/>
      </top>
      <bottom style="medium">
        <color theme="3" tint="-0.499984740745262"/>
      </bottom>
      <diagonal/>
    </border>
    <border>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theme="3" tint="-0.499984740745262"/>
      </left>
      <right/>
      <top style="medium">
        <color theme="3" tint="-0.499984740745262"/>
      </top>
      <bottom/>
      <diagonal/>
    </border>
    <border>
      <left/>
      <right/>
      <top style="medium">
        <color theme="3" tint="-0.499984740745262"/>
      </top>
      <bottom/>
      <diagonal/>
    </border>
    <border>
      <left/>
      <right style="medium">
        <color theme="3" tint="-0.499984740745262"/>
      </right>
      <top style="medium">
        <color theme="3" tint="-0.499984740745262"/>
      </top>
      <bottom/>
      <diagonal/>
    </border>
    <border>
      <left/>
      <right style="medium">
        <color indexed="64"/>
      </right>
      <top style="medium">
        <color indexed="64"/>
      </top>
      <bottom style="medium">
        <color theme="3" tint="-0.499984740745262"/>
      </bottom>
      <diagonal/>
    </border>
    <border>
      <left/>
      <right style="medium">
        <color indexed="64"/>
      </right>
      <top style="medium">
        <color theme="3" tint="-0.499984740745262"/>
      </top>
      <bottom style="medium">
        <color theme="3" tint="-0.499984740745262"/>
      </bottom>
      <diagonal/>
    </border>
    <border>
      <left style="medium">
        <color theme="3" tint="-0.499984740745262"/>
      </left>
      <right/>
      <top style="medium">
        <color theme="3" tint="-0.499984740745262"/>
      </top>
      <bottom style="medium">
        <color indexed="64"/>
      </bottom>
      <diagonal/>
    </border>
    <border>
      <left/>
      <right/>
      <top style="medium">
        <color theme="3" tint="-0.499984740745262"/>
      </top>
      <bottom style="medium">
        <color indexed="64"/>
      </bottom>
      <diagonal/>
    </border>
    <border>
      <left/>
      <right style="medium">
        <color indexed="64"/>
      </right>
      <top style="medium">
        <color theme="3" tint="-0.499984740745262"/>
      </top>
      <bottom style="medium">
        <color indexed="64"/>
      </bottom>
      <diagonal/>
    </border>
    <border>
      <left style="medium">
        <color indexed="64"/>
      </left>
      <right/>
      <top style="medium">
        <color indexed="64"/>
      </top>
      <bottom style="medium">
        <color theme="3"/>
      </bottom>
      <diagonal/>
    </border>
    <border>
      <left/>
      <right style="medium">
        <color indexed="64"/>
      </right>
      <top style="medium">
        <color indexed="64"/>
      </top>
      <bottom style="medium">
        <color theme="3"/>
      </bottom>
      <diagonal/>
    </border>
    <border>
      <left style="medium">
        <color theme="3" tint="-0.24994659260841701"/>
      </left>
      <right style="medium">
        <color theme="3" tint="-0.24994659260841701"/>
      </right>
      <top style="medium">
        <color theme="3" tint="-0.24994659260841701"/>
      </top>
      <bottom style="medium">
        <color theme="3" tint="-0.24994659260841701"/>
      </bottom>
      <diagonal/>
    </border>
    <border>
      <left style="medium">
        <color theme="3" tint="-0.24994659260841701"/>
      </left>
      <right style="medium">
        <color theme="3" tint="-0.24994659260841701"/>
      </right>
      <top style="medium">
        <color theme="3" tint="-0.24994659260841701"/>
      </top>
      <bottom/>
      <diagonal/>
    </border>
    <border>
      <left style="medium">
        <color theme="3" tint="-0.24994659260841701"/>
      </left>
      <right/>
      <top style="medium">
        <color theme="3" tint="-0.24994659260841701"/>
      </top>
      <bottom/>
      <diagonal/>
    </border>
    <border>
      <left/>
      <right style="medium">
        <color theme="3" tint="-0.24994659260841701"/>
      </right>
      <top style="medium">
        <color theme="3" tint="-0.24994659260841701"/>
      </top>
      <bottom/>
      <diagonal/>
    </border>
    <border>
      <left/>
      <right/>
      <top style="medium">
        <color theme="4" tint="-0.249977111117893"/>
      </top>
      <bottom style="thin">
        <color theme="3"/>
      </bottom>
      <diagonal/>
    </border>
    <border>
      <left style="medium">
        <color theme="3" tint="-0.24994659260841701"/>
      </left>
      <right/>
      <top style="medium">
        <color theme="3" tint="-0.24994659260841701"/>
      </top>
      <bottom style="medium">
        <color theme="3" tint="-0.24994659260841701"/>
      </bottom>
      <diagonal/>
    </border>
    <border>
      <left style="medium">
        <color theme="3"/>
      </left>
      <right style="medium">
        <color theme="3"/>
      </right>
      <top style="medium">
        <color theme="3"/>
      </top>
      <bottom style="medium">
        <color theme="3"/>
      </bottom>
      <diagonal/>
    </border>
    <border>
      <left style="medium">
        <color theme="3" tint="-0.24994659260841701"/>
      </left>
      <right/>
      <top/>
      <bottom/>
      <diagonal/>
    </border>
    <border>
      <left/>
      <right style="medium">
        <color theme="3" tint="-0.24994659260841701"/>
      </right>
      <top/>
      <bottom/>
      <diagonal/>
    </border>
    <border>
      <left style="medium">
        <color theme="4" tint="-0.249977111117893"/>
      </left>
      <right style="medium">
        <color theme="4" tint="-0.249977111117893"/>
      </right>
      <top style="thin">
        <color theme="3"/>
      </top>
      <bottom/>
      <diagonal/>
    </border>
    <border>
      <left style="medium">
        <color theme="4" tint="-0.249977111117893"/>
      </left>
      <right style="medium">
        <color theme="4" tint="-0.249977111117893"/>
      </right>
      <top/>
      <bottom/>
      <diagonal/>
    </border>
    <border>
      <left style="medium">
        <color theme="4" tint="-0.249977111117893"/>
      </left>
      <right style="medium">
        <color theme="4" tint="-0.249977111117893"/>
      </right>
      <top/>
      <bottom style="thin">
        <color theme="3"/>
      </bottom>
      <diagonal/>
    </border>
    <border>
      <left/>
      <right/>
      <top style="thin">
        <color theme="3"/>
      </top>
      <bottom/>
      <diagonal/>
    </border>
    <border>
      <left/>
      <right/>
      <top style="medium">
        <color theme="3"/>
      </top>
      <bottom style="thin">
        <color theme="3"/>
      </bottom>
      <diagonal/>
    </border>
    <border>
      <left style="medium">
        <color theme="3" tint="-0.24994659260841701"/>
      </left>
      <right style="medium">
        <color theme="3" tint="-0.24994659260841701"/>
      </right>
      <top/>
      <bottom style="medium">
        <color theme="3" tint="-0.24994659260841701"/>
      </bottom>
      <diagonal/>
    </border>
    <border>
      <left/>
      <right/>
      <top style="thin">
        <color theme="3"/>
      </top>
      <bottom style="thin">
        <color theme="3"/>
      </bottom>
      <diagonal/>
    </border>
    <border>
      <left/>
      <right/>
      <top/>
      <bottom style="thin">
        <color theme="3"/>
      </bottom>
      <diagonal/>
    </border>
    <border>
      <left style="thin">
        <color theme="3"/>
      </left>
      <right style="thin">
        <color theme="3"/>
      </right>
      <top/>
      <bottom/>
      <diagonal/>
    </border>
    <border>
      <left style="thin">
        <color theme="3"/>
      </left>
      <right style="thin">
        <color theme="3"/>
      </right>
      <top style="thin">
        <color theme="3"/>
      </top>
      <bottom/>
      <diagonal/>
    </border>
    <border>
      <left/>
      <right/>
      <top style="thin">
        <color theme="3"/>
      </top>
      <bottom style="medium">
        <color theme="4" tint="-0.249977111117893"/>
      </bottom>
      <diagonal/>
    </border>
    <border>
      <left style="thin">
        <color theme="3"/>
      </left>
      <right style="thin">
        <color theme="3"/>
      </right>
      <top/>
      <bottom style="medium">
        <color theme="4" tint="-0.249977111117893"/>
      </bottom>
      <diagonal/>
    </border>
    <border>
      <left style="thin">
        <color theme="3"/>
      </left>
      <right style="thin">
        <color theme="3"/>
      </right>
      <top style="medium">
        <color theme="4" tint="-0.249977111117893"/>
      </top>
      <bottom/>
      <diagonal/>
    </border>
    <border>
      <left style="thin">
        <color theme="3"/>
      </left>
      <right style="thin">
        <color theme="3"/>
      </right>
      <top/>
      <bottom style="medium">
        <color theme="3"/>
      </bottom>
      <diagonal/>
    </border>
    <border>
      <left style="thin">
        <color theme="3"/>
      </left>
      <right style="thin">
        <color theme="3"/>
      </right>
      <top style="medium">
        <color theme="3"/>
      </top>
      <bottom/>
      <diagonal/>
    </border>
    <border>
      <left style="medium">
        <color theme="4" tint="-0.249977111117893"/>
      </left>
      <right style="medium">
        <color theme="4" tint="-0.249977111117893"/>
      </right>
      <top style="medium">
        <color theme="4" tint="-0.249977111117893"/>
      </top>
      <bottom style="thin">
        <color theme="3"/>
      </bottom>
      <diagonal/>
    </border>
    <border>
      <left style="thin">
        <color theme="3"/>
      </left>
      <right style="thin">
        <color theme="3"/>
      </right>
      <top style="medium">
        <color theme="3"/>
      </top>
      <bottom style="thin">
        <color theme="3"/>
      </bottom>
      <diagonal/>
    </border>
    <border>
      <left style="thin">
        <color theme="3"/>
      </left>
      <right style="thin">
        <color theme="3"/>
      </right>
      <top style="thin">
        <color theme="3"/>
      </top>
      <bottom style="thin">
        <color theme="3"/>
      </bottom>
      <diagonal/>
    </border>
    <border>
      <left style="medium">
        <color theme="4" tint="-0.249977111117893"/>
      </left>
      <right style="medium">
        <color theme="4" tint="-0.249977111117893"/>
      </right>
      <top style="thin">
        <color theme="3"/>
      </top>
      <bottom style="thin">
        <color theme="3"/>
      </bottom>
      <diagonal/>
    </border>
    <border>
      <left style="medium">
        <color theme="3" tint="-0.24994659260841701"/>
      </left>
      <right style="medium">
        <color theme="3" tint="-0.24994659260841701"/>
      </right>
      <top style="thin">
        <color theme="3"/>
      </top>
      <bottom/>
      <diagonal/>
    </border>
    <border>
      <left style="medium">
        <color theme="3" tint="-0.24994659260841701"/>
      </left>
      <right style="medium">
        <color theme="3" tint="-0.24994659260841701"/>
      </right>
      <top/>
      <bottom/>
      <diagonal/>
    </border>
    <border>
      <left style="medium">
        <color theme="3" tint="-0.24994659260841701"/>
      </left>
      <right/>
      <top/>
      <bottom style="medium">
        <color theme="3" tint="-0.24994659260841701"/>
      </bottom>
      <diagonal/>
    </border>
    <border>
      <left/>
      <right style="medium">
        <color theme="3" tint="-0.24994659260841701"/>
      </right>
      <top/>
      <bottom style="medium">
        <color theme="3" tint="-0.24994659260841701"/>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top style="thin">
        <color indexed="64"/>
      </top>
      <bottom/>
      <diagonal/>
    </border>
    <border>
      <left style="medium">
        <color indexed="64"/>
      </left>
      <right/>
      <top/>
      <bottom style="thin">
        <color indexed="64"/>
      </bottom>
      <diagonal/>
    </border>
    <border>
      <left style="thin">
        <color indexed="64"/>
      </left>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style="medium">
        <color indexed="64"/>
      </top>
      <bottom/>
      <diagonal/>
    </border>
    <border>
      <left style="medium">
        <color indexed="64"/>
      </left>
      <right/>
      <top style="medium">
        <color theme="3" tint="-0.24994659260841701"/>
      </top>
      <bottom style="medium">
        <color theme="3" tint="-0.24994659260841701"/>
      </bottom>
      <diagonal/>
    </border>
    <border>
      <left style="medium">
        <color indexed="64"/>
      </left>
      <right/>
      <top style="medium">
        <color theme="3" tint="-0.24994659260841701"/>
      </top>
      <bottom style="medium">
        <color indexed="64"/>
      </bottom>
      <diagonal/>
    </border>
    <border>
      <left style="thin">
        <color indexed="64"/>
      </left>
      <right/>
      <top style="medium">
        <color indexed="64"/>
      </top>
      <bottom style="medium">
        <color indexed="64"/>
      </bottom>
      <diagonal/>
    </border>
    <border>
      <left style="thin">
        <color indexed="64"/>
      </left>
      <right/>
      <top/>
      <bottom style="medium">
        <color indexed="64"/>
      </bottom>
      <diagonal/>
    </border>
  </borders>
  <cellStyleXfs count="8">
    <xf numFmtId="0" fontId="0" fillId="0" borderId="0"/>
    <xf numFmtId="0" fontId="1" fillId="0" borderId="0"/>
    <xf numFmtId="165" fontId="2" fillId="0" borderId="0" applyFont="0" applyFill="0" applyBorder="0" applyAlignment="0" applyProtection="0"/>
    <xf numFmtId="0" fontId="1" fillId="0" borderId="0"/>
    <xf numFmtId="0" fontId="7" fillId="0" borderId="0"/>
    <xf numFmtId="0" fontId="2" fillId="0" borderId="0"/>
    <xf numFmtId="164" fontId="7" fillId="0" borderId="0" applyFont="0" applyFill="0" applyBorder="0" applyAlignment="0" applyProtection="0"/>
    <xf numFmtId="43" fontId="2" fillId="0" borderId="0" applyFont="0" applyFill="0" applyBorder="0" applyAlignment="0" applyProtection="0"/>
  </cellStyleXfs>
  <cellXfs count="906">
    <xf numFmtId="0" fontId="0" fillId="0" borderId="0" xfId="0"/>
    <xf numFmtId="0" fontId="15" fillId="0" borderId="0" xfId="0" applyFont="1" applyAlignment="1">
      <alignment horizontal="center" vertical="center" wrapText="1"/>
    </xf>
    <xf numFmtId="0" fontId="15" fillId="0" borderId="8" xfId="0" applyFont="1" applyBorder="1" applyAlignment="1">
      <alignment horizontal="center" vertical="center" wrapText="1"/>
    </xf>
    <xf numFmtId="0" fontId="9" fillId="2" borderId="0" xfId="0" applyFont="1" applyFill="1" applyAlignment="1">
      <alignment horizontal="center" vertical="center" wrapText="1"/>
    </xf>
    <xf numFmtId="0" fontId="19" fillId="2" borderId="0" xfId="0" applyFont="1" applyFill="1" applyAlignment="1">
      <alignment horizontal="center" vertical="center" wrapText="1"/>
    </xf>
    <xf numFmtId="0" fontId="10" fillId="2" borderId="0" xfId="0" applyFont="1" applyFill="1" applyAlignment="1">
      <alignment horizontal="center" vertical="center" wrapText="1"/>
    </xf>
    <xf numFmtId="0" fontId="15" fillId="2" borderId="0" xfId="0" applyFont="1" applyFill="1" applyBorder="1" applyAlignment="1">
      <alignment horizontal="center" vertical="center" wrapText="1"/>
    </xf>
    <xf numFmtId="0" fontId="20" fillId="2" borderId="0" xfId="0" applyFont="1" applyFill="1" applyBorder="1" applyAlignment="1">
      <alignment vertical="center"/>
    </xf>
    <xf numFmtId="0" fontId="15" fillId="2" borderId="0" xfId="0" applyFont="1" applyFill="1" applyAlignment="1">
      <alignment horizontal="center" vertical="center" wrapText="1"/>
    </xf>
    <xf numFmtId="0" fontId="10" fillId="2" borderId="0" xfId="0" applyFont="1" applyFill="1" applyAlignment="1">
      <alignment horizontal="center" vertical="center" wrapText="1"/>
    </xf>
    <xf numFmtId="0" fontId="0" fillId="0" borderId="0" xfId="0" applyAlignment="1">
      <alignment horizontal="center" vertical="center" wrapText="1"/>
    </xf>
    <xf numFmtId="0" fontId="0" fillId="0" borderId="8" xfId="0" applyBorder="1" applyAlignment="1">
      <alignment horizontal="center" vertical="center" wrapText="1"/>
    </xf>
    <xf numFmtId="0" fontId="5" fillId="0" borderId="0" xfId="0" applyFont="1" applyAlignment="1">
      <alignment vertical="center" wrapText="1"/>
    </xf>
    <xf numFmtId="0" fontId="21" fillId="0" borderId="0" xfId="0" applyFont="1" applyAlignment="1">
      <alignment horizontal="center" vertical="center"/>
    </xf>
    <xf numFmtId="0" fontId="3" fillId="0" borderId="0" xfId="0" applyFont="1" applyAlignment="1">
      <alignment horizontal="center" vertical="center"/>
    </xf>
    <xf numFmtId="0" fontId="22" fillId="2" borderId="0" xfId="0" applyFont="1" applyFill="1" applyAlignment="1">
      <alignment horizontal="center" vertical="center" wrapText="1"/>
    </xf>
    <xf numFmtId="0" fontId="23" fillId="2" borderId="0" xfId="0" applyFont="1" applyFill="1" applyAlignment="1">
      <alignment horizontal="center" vertical="center" wrapText="1"/>
    </xf>
    <xf numFmtId="0" fontId="25" fillId="0" borderId="68" xfId="0" applyFont="1" applyBorder="1" applyAlignment="1">
      <alignment vertical="center" wrapText="1"/>
    </xf>
    <xf numFmtId="167" fontId="1" fillId="2" borderId="68" xfId="3" applyNumberFormat="1" applyFill="1" applyBorder="1" applyAlignment="1" applyProtection="1">
      <alignment vertical="center" wrapText="1"/>
      <protection locked="0"/>
    </xf>
    <xf numFmtId="167" fontId="1" fillId="0" borderId="68" xfId="3" applyNumberFormat="1" applyBorder="1" applyAlignment="1" applyProtection="1">
      <alignment vertical="center" wrapText="1"/>
      <protection locked="0"/>
    </xf>
    <xf numFmtId="0" fontId="1" fillId="0" borderId="68" xfId="0" applyFont="1" applyBorder="1" applyAlignment="1">
      <alignment horizontal="left" vertical="center" wrapText="1"/>
    </xf>
    <xf numFmtId="167" fontId="1" fillId="2" borderId="68" xfId="1" applyNumberFormat="1" applyFill="1" applyBorder="1" applyAlignment="1" applyProtection="1">
      <alignment vertical="center" wrapText="1"/>
      <protection locked="0"/>
    </xf>
    <xf numFmtId="167" fontId="1" fillId="0" borderId="68" xfId="1" applyNumberFormat="1" applyBorder="1" applyAlignment="1" applyProtection="1">
      <alignment vertical="center" wrapText="1"/>
      <protection locked="0"/>
    </xf>
    <xf numFmtId="0" fontId="1" fillId="2" borderId="68" xfId="0" applyFont="1" applyFill="1" applyBorder="1" applyAlignment="1">
      <alignment vertical="center" wrapText="1"/>
    </xf>
    <xf numFmtId="0" fontId="25" fillId="2" borderId="68" xfId="0" applyFont="1" applyFill="1" applyBorder="1" applyAlignment="1">
      <alignment horizontal="center" vertical="center" wrapText="1"/>
    </xf>
    <xf numFmtId="0" fontId="25" fillId="2" borderId="68" xfId="0" applyFont="1" applyFill="1" applyBorder="1" applyAlignment="1">
      <alignment horizontal="left" vertical="center" wrapText="1"/>
    </xf>
    <xf numFmtId="0" fontId="25" fillId="0" borderId="68" xfId="0" applyFont="1" applyBorder="1" applyAlignment="1">
      <alignment horizontal="left" vertical="center" wrapText="1"/>
    </xf>
    <xf numFmtId="0" fontId="25" fillId="0" borderId="68" xfId="0" applyFont="1" applyBorder="1" applyAlignment="1">
      <alignment horizontal="center" vertical="center" wrapText="1"/>
    </xf>
    <xf numFmtId="0" fontId="19" fillId="2" borderId="68" xfId="0" applyFont="1" applyFill="1" applyBorder="1" applyAlignment="1">
      <alignment horizontal="left" vertical="center" wrapText="1"/>
    </xf>
    <xf numFmtId="0" fontId="1" fillId="2" borderId="68" xfId="0" applyFont="1" applyFill="1" applyBorder="1" applyAlignment="1">
      <alignment horizontal="left" vertical="center" wrapText="1"/>
    </xf>
    <xf numFmtId="0" fontId="1" fillId="0" borderId="68" xfId="0" applyFont="1" applyBorder="1" applyAlignment="1">
      <alignment vertical="center" wrapText="1"/>
    </xf>
    <xf numFmtId="0" fontId="19" fillId="0" borderId="68" xfId="0" applyFont="1" applyBorder="1" applyAlignment="1">
      <alignment horizontal="left" vertical="center" wrapText="1"/>
    </xf>
    <xf numFmtId="167" fontId="27" fillId="0" borderId="68" xfId="1" applyNumberFormat="1" applyFont="1" applyBorder="1" applyAlignment="1" applyProtection="1">
      <alignment vertical="center" wrapText="1"/>
      <protection locked="0"/>
    </xf>
    <xf numFmtId="0" fontId="25" fillId="0" borderId="68" xfId="0" applyFont="1" applyBorder="1" applyAlignment="1">
      <alignment vertical="center"/>
    </xf>
    <xf numFmtId="0" fontId="25" fillId="2" borderId="68" xfId="0" applyFont="1" applyFill="1" applyBorder="1" applyAlignment="1">
      <alignment vertical="center" wrapText="1"/>
    </xf>
    <xf numFmtId="0" fontId="1" fillId="0" borderId="68" xfId="0" applyFont="1" applyBorder="1" applyAlignment="1">
      <alignment horizontal="center" vertical="center" wrapText="1"/>
    </xf>
    <xf numFmtId="0" fontId="15" fillId="0" borderId="68" xfId="0" applyFont="1" applyBorder="1" applyAlignment="1">
      <alignment vertical="center" wrapText="1"/>
    </xf>
    <xf numFmtId="0" fontId="0" fillId="0" borderId="68" xfId="0" applyBorder="1" applyAlignment="1">
      <alignment vertical="center" wrapText="1"/>
    </xf>
    <xf numFmtId="167" fontId="1" fillId="0" borderId="68" xfId="3" applyNumberFormat="1" applyBorder="1" applyAlignment="1" applyProtection="1">
      <alignment horizontal="left" vertical="center" wrapText="1"/>
      <protection locked="0"/>
    </xf>
    <xf numFmtId="0" fontId="1" fillId="0" borderId="68" xfId="0" applyFont="1" applyBorder="1" applyAlignment="1">
      <alignment vertical="center"/>
    </xf>
    <xf numFmtId="167" fontId="27" fillId="0" borderId="68" xfId="3" applyNumberFormat="1" applyFont="1" applyBorder="1" applyAlignment="1" applyProtection="1">
      <alignment vertical="center" wrapText="1"/>
      <protection locked="0"/>
    </xf>
    <xf numFmtId="0" fontId="27" fillId="0" borderId="68" xfId="0" applyFont="1" applyBorder="1" applyAlignment="1">
      <alignment vertical="center"/>
    </xf>
    <xf numFmtId="167" fontId="1" fillId="2" borderId="69" xfId="3" applyNumberFormat="1" applyFill="1" applyBorder="1" applyAlignment="1" applyProtection="1">
      <alignment vertical="center" wrapText="1"/>
      <protection locked="0"/>
    </xf>
    <xf numFmtId="0" fontId="1" fillId="0" borderId="69" xfId="0" applyFont="1" applyBorder="1" applyAlignment="1">
      <alignment vertical="center" wrapText="1"/>
    </xf>
    <xf numFmtId="167" fontId="27" fillId="0" borderId="69" xfId="3" applyNumberFormat="1" applyFont="1" applyBorder="1" applyAlignment="1" applyProtection="1">
      <alignment vertical="center" wrapText="1"/>
      <protection locked="0"/>
    </xf>
    <xf numFmtId="0" fontId="27" fillId="0" borderId="69" xfId="0" applyFont="1" applyBorder="1" applyAlignment="1">
      <alignment vertical="center"/>
    </xf>
    <xf numFmtId="0" fontId="25" fillId="2" borderId="72" xfId="0" applyFont="1" applyFill="1" applyBorder="1" applyAlignment="1">
      <alignment horizontal="left" vertical="center" wrapText="1"/>
    </xf>
    <xf numFmtId="0" fontId="1" fillId="0" borderId="73" xfId="0" applyFont="1" applyBorder="1" applyAlignment="1">
      <alignment vertical="center" wrapText="1"/>
    </xf>
    <xf numFmtId="167" fontId="1" fillId="2" borderId="74" xfId="1" applyNumberFormat="1" applyFill="1" applyBorder="1" applyAlignment="1" applyProtection="1">
      <alignment horizontal="left" vertical="center" wrapText="1"/>
      <protection locked="0"/>
    </xf>
    <xf numFmtId="0" fontId="25" fillId="0" borderId="74" xfId="0" applyFont="1" applyBorder="1" applyAlignment="1">
      <alignment horizontal="left" vertical="center" wrapText="1"/>
    </xf>
    <xf numFmtId="167" fontId="1" fillId="0" borderId="74" xfId="1" applyNumberFormat="1" applyBorder="1" applyAlignment="1" applyProtection="1">
      <alignment horizontal="left" vertical="center" wrapText="1"/>
      <protection locked="0"/>
    </xf>
    <xf numFmtId="167" fontId="1" fillId="2" borderId="74" xfId="1" applyNumberFormat="1" applyFill="1" applyBorder="1" applyAlignment="1" applyProtection="1">
      <alignment horizontal="justify" vertical="center" wrapText="1"/>
      <protection locked="0"/>
    </xf>
    <xf numFmtId="0" fontId="1" fillId="2" borderId="80" xfId="0" applyFont="1" applyFill="1" applyBorder="1" applyAlignment="1">
      <alignment horizontal="left" vertical="center" wrapText="1"/>
    </xf>
    <xf numFmtId="0" fontId="1" fillId="0" borderId="74" xfId="0" applyFont="1" applyBorder="1" applyAlignment="1">
      <alignment horizontal="justify" vertical="center" wrapText="1"/>
    </xf>
    <xf numFmtId="0" fontId="1" fillId="0" borderId="74" xfId="0" applyFont="1" applyBorder="1" applyAlignment="1">
      <alignment horizontal="left" vertical="center" wrapText="1"/>
    </xf>
    <xf numFmtId="0" fontId="25" fillId="2" borderId="81" xfId="0" applyFont="1" applyFill="1" applyBorder="1" applyAlignment="1">
      <alignment horizontal="left" vertical="center" wrapText="1"/>
    </xf>
    <xf numFmtId="167" fontId="1" fillId="2" borderId="82" xfId="1" applyNumberFormat="1" applyFill="1" applyBorder="1" applyAlignment="1" applyProtection="1">
      <alignment vertical="center" wrapText="1"/>
      <protection locked="0"/>
    </xf>
    <xf numFmtId="0" fontId="25" fillId="0" borderId="82" xfId="0" applyFont="1" applyBorder="1" applyAlignment="1">
      <alignment vertical="center" wrapText="1"/>
    </xf>
    <xf numFmtId="167" fontId="1" fillId="0" borderId="82" xfId="1" applyNumberFormat="1" applyBorder="1" applyAlignment="1" applyProtection="1">
      <alignment vertical="center" wrapText="1"/>
      <protection locked="0"/>
    </xf>
    <xf numFmtId="0" fontId="1" fillId="2" borderId="83" xfId="0" applyFont="1" applyFill="1" applyBorder="1" applyAlignment="1">
      <alignment horizontal="left" vertical="center" wrapText="1"/>
    </xf>
    <xf numFmtId="0" fontId="25" fillId="2" borderId="84" xfId="0" applyFont="1" applyFill="1" applyBorder="1" applyAlignment="1">
      <alignment horizontal="left" vertical="center" wrapText="1"/>
    </xf>
    <xf numFmtId="0" fontId="1" fillId="7" borderId="85" xfId="0" applyFont="1" applyFill="1" applyBorder="1" applyAlignment="1">
      <alignment horizontal="left" vertical="center" wrapText="1"/>
    </xf>
    <xf numFmtId="167" fontId="1" fillId="0" borderId="68" xfId="1" applyNumberFormat="1" applyBorder="1" applyAlignment="1" applyProtection="1">
      <alignment horizontal="left" vertical="center" wrapText="1"/>
      <protection locked="0"/>
    </xf>
    <xf numFmtId="0" fontId="1" fillId="2" borderId="87" xfId="0" applyFont="1" applyFill="1" applyBorder="1" applyAlignment="1">
      <alignment horizontal="left" vertical="center" wrapText="1"/>
    </xf>
    <xf numFmtId="0" fontId="1" fillId="0" borderId="85" xfId="0" applyFont="1" applyBorder="1" applyAlignment="1">
      <alignment vertical="center" wrapText="1"/>
    </xf>
    <xf numFmtId="0" fontId="1" fillId="0" borderId="85" xfId="0" applyFont="1" applyBorder="1" applyAlignment="1">
      <alignment horizontal="left" vertical="center" wrapText="1"/>
    </xf>
    <xf numFmtId="0" fontId="1" fillId="0" borderId="93" xfId="0" applyFont="1" applyBorder="1" applyAlignment="1">
      <alignment vertical="center" wrapText="1"/>
    </xf>
    <xf numFmtId="167" fontId="1" fillId="2" borderId="94" xfId="1" applyNumberFormat="1" applyFill="1" applyBorder="1" applyAlignment="1" applyProtection="1">
      <alignment horizontal="left" vertical="center" wrapText="1"/>
      <protection locked="0"/>
    </xf>
    <xf numFmtId="0" fontId="25" fillId="0" borderId="94" xfId="0" applyFont="1" applyBorder="1" applyAlignment="1">
      <alignment horizontal="left" vertical="center" wrapText="1"/>
    </xf>
    <xf numFmtId="167" fontId="27" fillId="2" borderId="94" xfId="1" applyNumberFormat="1" applyFont="1" applyFill="1" applyBorder="1" applyAlignment="1" applyProtection="1">
      <alignment horizontal="left" vertical="center" wrapText="1"/>
      <protection locked="0"/>
    </xf>
    <xf numFmtId="0" fontId="25" fillId="0" borderId="69" xfId="0" applyFont="1" applyBorder="1" applyAlignment="1">
      <alignment horizontal="left" vertical="center" wrapText="1"/>
    </xf>
    <xf numFmtId="0" fontId="16" fillId="0" borderId="68" xfId="0" applyFont="1" applyBorder="1" applyAlignment="1">
      <alignment vertical="center" wrapText="1"/>
    </xf>
    <xf numFmtId="167" fontId="19" fillId="0" borderId="68" xfId="3" applyNumberFormat="1" applyFont="1" applyBorder="1" applyAlignment="1" applyProtection="1">
      <alignment vertical="center" wrapText="1"/>
      <protection locked="0"/>
    </xf>
    <xf numFmtId="0" fontId="26" fillId="2" borderId="68" xfId="0" applyFont="1" applyFill="1" applyBorder="1" applyAlignment="1">
      <alignment horizontal="center" vertical="center" wrapText="1"/>
    </xf>
    <xf numFmtId="0" fontId="27" fillId="0" borderId="68" xfId="0" applyFont="1" applyBorder="1" applyAlignment="1">
      <alignment vertical="center" wrapText="1"/>
    </xf>
    <xf numFmtId="167" fontId="1" fillId="2" borderId="68" xfId="3" applyNumberFormat="1" applyFill="1" applyBorder="1" applyAlignment="1" applyProtection="1">
      <alignment horizontal="left" vertical="center" wrapText="1"/>
      <protection locked="0"/>
    </xf>
    <xf numFmtId="0" fontId="15" fillId="2" borderId="68" xfId="0" applyFont="1" applyFill="1" applyBorder="1" applyAlignment="1">
      <alignment vertical="center" wrapText="1"/>
    </xf>
    <xf numFmtId="0" fontId="25" fillId="0" borderId="68" xfId="0" applyFont="1" applyBorder="1" applyAlignment="1">
      <alignment horizontal="left" vertical="center" wrapText="1"/>
    </xf>
    <xf numFmtId="0" fontId="25" fillId="2" borderId="68" xfId="0" applyFont="1" applyFill="1" applyBorder="1" applyAlignment="1">
      <alignment horizontal="left" vertical="center" wrapText="1"/>
    </xf>
    <xf numFmtId="0" fontId="1" fillId="0" borderId="68" xfId="0" applyFont="1" applyBorder="1" applyAlignment="1">
      <alignment horizontal="left" vertical="center" wrapText="1"/>
    </xf>
    <xf numFmtId="0" fontId="15" fillId="2" borderId="1" xfId="0" applyFont="1" applyFill="1" applyBorder="1" applyAlignment="1">
      <alignment horizontal="center" vertical="center" wrapText="1"/>
    </xf>
    <xf numFmtId="0" fontId="14" fillId="3" borderId="10" xfId="0" applyFont="1" applyFill="1" applyBorder="1" applyAlignment="1">
      <alignment horizontal="center" vertical="center" wrapText="1"/>
    </xf>
    <xf numFmtId="0" fontId="14" fillId="3" borderId="11" xfId="0" applyFont="1" applyFill="1" applyBorder="1" applyAlignment="1">
      <alignment horizontal="center" vertical="center" wrapText="1"/>
    </xf>
    <xf numFmtId="0" fontId="15" fillId="2" borderId="6" xfId="0" applyFont="1" applyFill="1" applyBorder="1" applyAlignment="1">
      <alignment horizontal="center" vertical="center" wrapText="1"/>
    </xf>
    <xf numFmtId="0" fontId="15" fillId="2" borderId="2" xfId="0" applyFont="1" applyFill="1" applyBorder="1" applyAlignment="1">
      <alignment horizontal="center" vertical="center" wrapText="1"/>
    </xf>
    <xf numFmtId="0" fontId="15" fillId="2" borderId="56" xfId="0" applyFont="1" applyFill="1" applyBorder="1" applyAlignment="1">
      <alignment horizontal="center" vertical="center" wrapText="1"/>
    </xf>
    <xf numFmtId="0" fontId="15" fillId="2" borderId="1" xfId="0" applyFont="1" applyFill="1" applyBorder="1" applyAlignment="1">
      <alignment vertical="center" wrapText="1"/>
    </xf>
    <xf numFmtId="0" fontId="9" fillId="0" borderId="1" xfId="0" applyFont="1" applyBorder="1" applyAlignment="1">
      <alignment horizontal="center" vertical="center"/>
    </xf>
    <xf numFmtId="2" fontId="15" fillId="2" borderId="1" xfId="0" applyNumberFormat="1" applyFont="1" applyFill="1" applyBorder="1" applyAlignment="1">
      <alignment horizontal="center" vertical="center" wrapText="1"/>
    </xf>
    <xf numFmtId="2" fontId="15" fillId="2" borderId="1" xfId="0" applyNumberFormat="1" applyFont="1" applyFill="1" applyBorder="1" applyAlignment="1">
      <alignment horizontal="left" vertical="center" wrapText="1"/>
    </xf>
    <xf numFmtId="167" fontId="9" fillId="0" borderId="1" xfId="1" applyNumberFormat="1" applyFont="1" applyBorder="1" applyAlignment="1" applyProtection="1">
      <alignment horizontal="left" vertical="center" wrapText="1"/>
      <protection locked="0"/>
    </xf>
    <xf numFmtId="0" fontId="8" fillId="2" borderId="1" xfId="0" applyFont="1" applyFill="1" applyBorder="1" applyAlignment="1">
      <alignment horizontal="left" vertical="center" wrapText="1"/>
    </xf>
    <xf numFmtId="0" fontId="9" fillId="0" borderId="1" xfId="0" applyFont="1" applyBorder="1" applyAlignment="1">
      <alignment horizontal="left" vertical="center"/>
    </xf>
    <xf numFmtId="167" fontId="9" fillId="0" borderId="1" xfId="3" applyNumberFormat="1" applyFont="1" applyBorder="1" applyAlignment="1" applyProtection="1">
      <alignment vertical="center" wrapText="1"/>
      <protection locked="0"/>
    </xf>
    <xf numFmtId="0" fontId="15" fillId="0" borderId="54" xfId="0" applyFont="1" applyBorder="1" applyAlignment="1">
      <alignment vertical="center" wrapText="1"/>
    </xf>
    <xf numFmtId="0" fontId="15" fillId="0" borderId="56" xfId="0" applyFont="1" applyBorder="1" applyAlignment="1">
      <alignment vertical="center" wrapText="1"/>
    </xf>
    <xf numFmtId="167" fontId="9" fillId="0" borderId="56" xfId="1" applyNumberFormat="1" applyFont="1" applyBorder="1" applyAlignment="1" applyProtection="1">
      <alignment vertical="center" wrapText="1"/>
      <protection locked="0"/>
    </xf>
    <xf numFmtId="0" fontId="15" fillId="0" borderId="2" xfId="0" applyFont="1" applyBorder="1" applyAlignment="1">
      <alignment vertical="center" wrapText="1"/>
    </xf>
    <xf numFmtId="0" fontId="9" fillId="0" borderId="2" xfId="0" applyFont="1" applyBorder="1" applyAlignment="1">
      <alignment horizontal="center" vertical="center"/>
    </xf>
    <xf numFmtId="0" fontId="8" fillId="0" borderId="2" xfId="0" applyFont="1" applyBorder="1" applyAlignment="1">
      <alignment horizontal="center" vertical="center" wrapText="1"/>
    </xf>
    <xf numFmtId="0" fontId="9" fillId="0" borderId="2" xfId="0" applyFont="1" applyBorder="1" applyAlignment="1">
      <alignment horizontal="center" vertical="center" wrapText="1"/>
    </xf>
    <xf numFmtId="0" fontId="9" fillId="0" borderId="54" xfId="0" applyFont="1" applyBorder="1" applyAlignment="1">
      <alignment horizontal="center" vertical="center"/>
    </xf>
    <xf numFmtId="0" fontId="8" fillId="0" borderId="54" xfId="0" applyFont="1" applyBorder="1" applyAlignment="1">
      <alignment horizontal="center" vertical="center" wrapText="1"/>
    </xf>
    <xf numFmtId="0" fontId="9" fillId="0" borderId="55" xfId="0" applyFont="1" applyBorder="1" applyAlignment="1">
      <alignment vertical="center" wrapText="1"/>
    </xf>
    <xf numFmtId="0" fontId="9" fillId="0" borderId="12" xfId="0" applyFont="1" applyBorder="1" applyAlignment="1">
      <alignment vertical="center" wrapText="1"/>
    </xf>
    <xf numFmtId="0" fontId="9" fillId="0" borderId="56" xfId="0" applyFont="1" applyBorder="1" applyAlignment="1">
      <alignment horizontal="center" vertical="center"/>
    </xf>
    <xf numFmtId="0" fontId="8" fillId="0" borderId="56" xfId="0" applyFont="1" applyBorder="1" applyAlignment="1">
      <alignment horizontal="center" vertical="center" wrapText="1"/>
    </xf>
    <xf numFmtId="0" fontId="9" fillId="2" borderId="56" xfId="0" applyFont="1" applyFill="1" applyBorder="1" applyAlignment="1">
      <alignment vertical="center" wrapText="1"/>
    </xf>
    <xf numFmtId="167" fontId="9" fillId="2" borderId="56" xfId="1" applyNumberFormat="1" applyFont="1" applyFill="1" applyBorder="1" applyAlignment="1" applyProtection="1">
      <alignment vertical="center" wrapText="1"/>
      <protection locked="0"/>
    </xf>
    <xf numFmtId="0" fontId="9" fillId="0" borderId="49" xfId="0" applyFont="1" applyBorder="1" applyAlignment="1">
      <alignment vertical="center" wrapText="1"/>
    </xf>
    <xf numFmtId="0" fontId="15" fillId="2" borderId="47" xfId="0" applyFont="1" applyFill="1" applyBorder="1" applyAlignment="1">
      <alignment horizontal="center" vertical="center" wrapText="1"/>
    </xf>
    <xf numFmtId="0" fontId="15" fillId="2" borderId="12" xfId="0" applyFont="1" applyFill="1" applyBorder="1" applyAlignment="1">
      <alignment horizontal="center" vertical="center" wrapText="1"/>
    </xf>
    <xf numFmtId="0" fontId="15" fillId="2" borderId="48" xfId="0" applyFont="1" applyFill="1" applyBorder="1" applyAlignment="1">
      <alignment horizontal="center" vertical="center" wrapText="1"/>
    </xf>
    <xf numFmtId="0" fontId="15" fillId="2" borderId="49" xfId="0" applyFont="1" applyFill="1" applyBorder="1" applyAlignment="1">
      <alignment horizontal="center" vertical="center" wrapText="1"/>
    </xf>
    <xf numFmtId="2" fontId="15" fillId="2" borderId="7" xfId="0" applyNumberFormat="1" applyFont="1" applyFill="1" applyBorder="1" applyAlignment="1">
      <alignment vertical="center" wrapText="1"/>
    </xf>
    <xf numFmtId="0" fontId="15" fillId="0" borderId="47" xfId="0" applyFont="1" applyBorder="1" applyAlignment="1">
      <alignment horizontal="left" vertical="center" wrapText="1"/>
    </xf>
    <xf numFmtId="0" fontId="15" fillId="0" borderId="47" xfId="0" applyFont="1" applyBorder="1" applyAlignment="1">
      <alignment vertical="center" wrapText="1"/>
    </xf>
    <xf numFmtId="0" fontId="9" fillId="2" borderId="2" xfId="0" applyFont="1" applyFill="1" applyBorder="1" applyAlignment="1">
      <alignment horizontal="center" vertical="center" wrapText="1"/>
    </xf>
    <xf numFmtId="0" fontId="15" fillId="2" borderId="57" xfId="0" applyFont="1" applyFill="1" applyBorder="1" applyAlignment="1">
      <alignment horizontal="center" vertical="center" wrapText="1"/>
    </xf>
    <xf numFmtId="0" fontId="15" fillId="2" borderId="57" xfId="0" applyFont="1" applyFill="1" applyBorder="1" applyAlignment="1">
      <alignment horizontal="left" vertical="center" wrapText="1"/>
    </xf>
    <xf numFmtId="0" fontId="15" fillId="2" borderId="110" xfId="0" applyFont="1" applyFill="1" applyBorder="1" applyAlignment="1">
      <alignment horizontal="left" vertical="center" wrapText="1"/>
    </xf>
    <xf numFmtId="0" fontId="9" fillId="2" borderId="109" xfId="0" applyFont="1" applyFill="1" applyBorder="1" applyAlignment="1">
      <alignment horizontal="left" vertical="center" wrapText="1"/>
    </xf>
    <xf numFmtId="0" fontId="9" fillId="2" borderId="57" xfId="0" applyFont="1" applyFill="1" applyBorder="1" applyAlignment="1">
      <alignment horizontal="left" vertical="center" wrapText="1"/>
    </xf>
    <xf numFmtId="0" fontId="9" fillId="0" borderId="57" xfId="0" applyFont="1" applyBorder="1" applyAlignment="1">
      <alignment horizontal="center" vertical="center"/>
    </xf>
    <xf numFmtId="0" fontId="8" fillId="0" borderId="57" xfId="0" applyFont="1" applyBorder="1" applyAlignment="1">
      <alignment horizontal="center" vertical="center" wrapText="1"/>
    </xf>
    <xf numFmtId="0" fontId="17" fillId="0" borderId="57" xfId="0" applyFont="1" applyBorder="1" applyAlignment="1">
      <alignment horizontal="center" vertical="center" wrapText="1"/>
    </xf>
    <xf numFmtId="0" fontId="9" fillId="0" borderId="57" xfId="0" applyFont="1" applyBorder="1" applyAlignment="1">
      <alignment horizontal="center" vertical="center" wrapText="1"/>
    </xf>
    <xf numFmtId="2" fontId="15" fillId="2" borderId="57" xfId="0" applyNumberFormat="1" applyFont="1" applyFill="1" applyBorder="1" applyAlignment="1">
      <alignment horizontal="left" vertical="center" wrapText="1"/>
    </xf>
    <xf numFmtId="0" fontId="9" fillId="2" borderId="110" xfId="0" applyFont="1" applyFill="1" applyBorder="1" applyAlignment="1">
      <alignment horizontal="left" vertical="center" wrapText="1"/>
    </xf>
    <xf numFmtId="167" fontId="9" fillId="2" borderId="2" xfId="1" applyNumberFormat="1" applyFont="1" applyFill="1" applyBorder="1" applyAlignment="1" applyProtection="1">
      <alignment vertical="center" wrapText="1"/>
      <protection locked="0"/>
    </xf>
    <xf numFmtId="167" fontId="9" fillId="0" borderId="2" xfId="1" applyNumberFormat="1" applyFont="1" applyBorder="1" applyAlignment="1" applyProtection="1">
      <alignment vertical="center" wrapText="1"/>
      <protection locked="0"/>
    </xf>
    <xf numFmtId="0" fontId="15" fillId="0" borderId="57" xfId="0" applyFont="1" applyBorder="1" applyAlignment="1">
      <alignment horizontal="center" vertical="center" wrapText="1"/>
    </xf>
    <xf numFmtId="0" fontId="15" fillId="0" borderId="57" xfId="0" applyFont="1" applyBorder="1" applyAlignment="1">
      <alignment horizontal="left" vertical="center" wrapText="1"/>
    </xf>
    <xf numFmtId="0" fontId="15" fillId="0" borderId="110" xfId="0" applyFont="1" applyBorder="1" applyAlignment="1">
      <alignment horizontal="left" vertical="center" wrapText="1"/>
    </xf>
    <xf numFmtId="0" fontId="15" fillId="0" borderId="109" xfId="0" applyFont="1" applyBorder="1" applyAlignment="1">
      <alignment horizontal="left" vertical="center" wrapText="1"/>
    </xf>
    <xf numFmtId="167" fontId="9" fillId="0" borderId="57" xfId="1" applyNumberFormat="1" applyFont="1" applyBorder="1" applyAlignment="1" applyProtection="1">
      <alignment horizontal="left" vertical="center" wrapText="1"/>
      <protection locked="0"/>
    </xf>
    <xf numFmtId="0" fontId="9" fillId="0" borderId="6" xfId="0" applyFont="1" applyBorder="1" applyAlignment="1">
      <alignment horizontal="center" vertical="center"/>
    </xf>
    <xf numFmtId="0" fontId="9" fillId="0" borderId="6" xfId="0" applyFont="1" applyBorder="1" applyAlignment="1">
      <alignment horizontal="center" vertical="center" wrapText="1"/>
    </xf>
    <xf numFmtId="2" fontId="15" fillId="2" borderId="54" xfId="0" applyNumberFormat="1" applyFont="1" applyFill="1" applyBorder="1" applyAlignment="1">
      <alignment horizontal="left" vertical="center" wrapText="1"/>
    </xf>
    <xf numFmtId="2" fontId="15" fillId="2" borderId="56" xfId="0" applyNumberFormat="1" applyFont="1" applyFill="1" applyBorder="1" applyAlignment="1">
      <alignment horizontal="left" vertical="center" wrapText="1"/>
    </xf>
    <xf numFmtId="167" fontId="9" fillId="2" borderId="54" xfId="1" applyNumberFormat="1" applyFont="1" applyFill="1" applyBorder="1" applyAlignment="1" applyProtection="1">
      <alignment horizontal="left" vertical="center" wrapText="1"/>
      <protection locked="0"/>
    </xf>
    <xf numFmtId="167" fontId="9" fillId="0" borderId="54" xfId="1" applyNumberFormat="1" applyFont="1" applyBorder="1" applyAlignment="1" applyProtection="1">
      <alignment horizontal="left" vertical="center" wrapText="1"/>
      <protection locked="0"/>
    </xf>
    <xf numFmtId="167" fontId="9" fillId="2" borderId="56" xfId="1" applyNumberFormat="1" applyFont="1" applyFill="1" applyBorder="1" applyAlignment="1" applyProtection="1">
      <alignment horizontal="left" vertical="center" wrapText="1"/>
      <protection locked="0"/>
    </xf>
    <xf numFmtId="167" fontId="9" fillId="0" borderId="56" xfId="1" applyNumberFormat="1" applyFont="1" applyBorder="1" applyAlignment="1" applyProtection="1">
      <alignment horizontal="left" vertical="center" wrapText="1"/>
      <protection locked="0"/>
    </xf>
    <xf numFmtId="167" fontId="30" fillId="0" borderId="1" xfId="1" applyNumberFormat="1" applyFont="1" applyBorder="1" applyAlignment="1" applyProtection="1">
      <alignment horizontal="left" vertical="center" wrapText="1"/>
      <protection locked="0"/>
    </xf>
    <xf numFmtId="0" fontId="15" fillId="0" borderId="56" xfId="0" applyFont="1" applyBorder="1" applyAlignment="1">
      <alignment horizontal="left" vertical="center"/>
    </xf>
    <xf numFmtId="166" fontId="17" fillId="0" borderId="57" xfId="0" applyNumberFormat="1" applyFont="1" applyBorder="1" applyAlignment="1">
      <alignment horizontal="center" vertical="center" wrapText="1"/>
    </xf>
    <xf numFmtId="166" fontId="17" fillId="0" borderId="2" xfId="0" applyNumberFormat="1" applyFont="1" applyBorder="1" applyAlignment="1">
      <alignment horizontal="center" vertical="center" wrapText="1"/>
    </xf>
    <xf numFmtId="166" fontId="17" fillId="0" borderId="6" xfId="0" applyNumberFormat="1" applyFont="1" applyBorder="1" applyAlignment="1">
      <alignment horizontal="center" vertical="center" wrapText="1"/>
    </xf>
    <xf numFmtId="0" fontId="8" fillId="0" borderId="1" xfId="0" applyFont="1" applyBorder="1" applyAlignment="1">
      <alignment vertical="center" wrapText="1"/>
    </xf>
    <xf numFmtId="0" fontId="9" fillId="0" borderId="56" xfId="0" applyFont="1" applyBorder="1" applyAlignment="1">
      <alignment vertical="center" wrapText="1"/>
    </xf>
    <xf numFmtId="2" fontId="15" fillId="2" borderId="112" xfId="0" applyNumberFormat="1" applyFont="1" applyFill="1" applyBorder="1" applyAlignment="1">
      <alignment horizontal="center" vertical="center" wrapText="1"/>
    </xf>
    <xf numFmtId="0" fontId="15" fillId="2" borderId="113" xfId="0" applyFont="1" applyFill="1" applyBorder="1" applyAlignment="1">
      <alignment horizontal="center" vertical="center" wrapText="1"/>
    </xf>
    <xf numFmtId="0" fontId="15" fillId="2" borderId="5" xfId="0" applyFont="1" applyFill="1" applyBorder="1" applyAlignment="1">
      <alignment horizontal="center" vertical="center" wrapText="1"/>
    </xf>
    <xf numFmtId="0" fontId="15" fillId="2" borderId="111" xfId="0" applyFont="1" applyFill="1" applyBorder="1" applyAlignment="1">
      <alignment horizontal="center" vertical="center" wrapText="1"/>
    </xf>
    <xf numFmtId="167" fontId="9" fillId="2" borderId="54" xfId="3" applyNumberFormat="1" applyFont="1" applyFill="1" applyBorder="1" applyAlignment="1" applyProtection="1">
      <alignment vertical="center" wrapText="1"/>
      <protection locked="0"/>
    </xf>
    <xf numFmtId="167" fontId="9" fillId="0" borderId="54" xfId="3" applyNumberFormat="1" applyFont="1" applyBorder="1" applyAlignment="1" applyProtection="1">
      <alignment vertical="center" wrapText="1"/>
      <protection locked="0"/>
    </xf>
    <xf numFmtId="167" fontId="9" fillId="2" borderId="56" xfId="3" applyNumberFormat="1" applyFont="1" applyFill="1" applyBorder="1" applyAlignment="1" applyProtection="1">
      <alignment vertical="center" wrapText="1"/>
      <protection locked="0"/>
    </xf>
    <xf numFmtId="167" fontId="9" fillId="0" borderId="56" xfId="3" applyNumberFormat="1" applyFont="1" applyBorder="1" applyAlignment="1" applyProtection="1">
      <alignment vertical="center" wrapText="1"/>
      <protection locked="0"/>
    </xf>
    <xf numFmtId="0" fontId="15" fillId="2" borderId="107" xfId="0" applyFont="1" applyFill="1" applyBorder="1" applyAlignment="1">
      <alignment horizontal="center" vertical="center" wrapText="1"/>
    </xf>
    <xf numFmtId="0" fontId="15" fillId="2" borderId="101" xfId="0" applyFont="1" applyFill="1" applyBorder="1" applyAlignment="1">
      <alignment horizontal="center" vertical="center" wrapText="1"/>
    </xf>
    <xf numFmtId="0" fontId="15" fillId="2" borderId="104" xfId="0" applyFont="1" applyFill="1" applyBorder="1" applyAlignment="1">
      <alignment horizontal="center" vertical="center" wrapText="1"/>
    </xf>
    <xf numFmtId="167" fontId="9" fillId="0" borderId="54" xfId="3" applyNumberFormat="1" applyFont="1" applyBorder="1" applyAlignment="1" applyProtection="1">
      <alignment horizontal="left" vertical="center" wrapText="1"/>
      <protection locked="0"/>
    </xf>
    <xf numFmtId="167" fontId="9" fillId="0" borderId="56" xfId="3" applyNumberFormat="1" applyFont="1" applyBorder="1" applyAlignment="1" applyProtection="1">
      <alignment horizontal="left" vertical="center" wrapText="1"/>
      <protection locked="0"/>
    </xf>
    <xf numFmtId="167" fontId="9" fillId="2" borderId="56" xfId="3" applyNumberFormat="1" applyFont="1" applyFill="1" applyBorder="1" applyAlignment="1" applyProtection="1">
      <alignment horizontal="left" vertical="center" wrapText="1"/>
      <protection locked="0"/>
    </xf>
    <xf numFmtId="167" fontId="9" fillId="0" borderId="56" xfId="3" applyNumberFormat="1" applyFont="1" applyBorder="1" applyAlignment="1" applyProtection="1">
      <alignment horizontal="center" vertical="center" wrapText="1"/>
      <protection locked="0"/>
    </xf>
    <xf numFmtId="0" fontId="15" fillId="0" borderId="4" xfId="0" applyFont="1" applyBorder="1" applyAlignment="1">
      <alignment vertical="center" wrapText="1"/>
    </xf>
    <xf numFmtId="0" fontId="9" fillId="2" borderId="53" xfId="0" applyFont="1" applyFill="1" applyBorder="1" applyAlignment="1">
      <alignment horizontal="left" vertical="center" wrapText="1"/>
    </xf>
    <xf numFmtId="0" fontId="30" fillId="0" borderId="1" xfId="0" applyFont="1" applyBorder="1" applyAlignment="1">
      <alignment vertical="center" wrapText="1"/>
    </xf>
    <xf numFmtId="167" fontId="32" fillId="2" borderId="1" xfId="1" applyNumberFormat="1" applyFont="1" applyFill="1" applyBorder="1" applyAlignment="1" applyProtection="1">
      <alignment vertical="center" wrapText="1"/>
      <protection locked="0"/>
    </xf>
    <xf numFmtId="167" fontId="9" fillId="0" borderId="103" xfId="3" applyNumberFormat="1" applyFont="1" applyBorder="1" applyAlignment="1" applyProtection="1">
      <alignment horizontal="left" vertical="center" wrapText="1"/>
      <protection locked="0"/>
    </xf>
    <xf numFmtId="0" fontId="9" fillId="0" borderId="54" xfId="0" applyFont="1" applyBorder="1" applyAlignment="1">
      <alignment horizontal="left" vertical="center"/>
    </xf>
    <xf numFmtId="0" fontId="9" fillId="0" borderId="6" xfId="0" applyFont="1" applyBorder="1" applyAlignment="1">
      <alignment horizontal="left" vertical="center"/>
    </xf>
    <xf numFmtId="0" fontId="15" fillId="0" borderId="21" xfId="0" applyFont="1" applyBorder="1" applyAlignment="1">
      <alignment vertical="center" wrapText="1"/>
    </xf>
    <xf numFmtId="0" fontId="15" fillId="0" borderId="20" xfId="0" applyFont="1" applyBorder="1" applyAlignment="1">
      <alignment vertical="center" wrapText="1"/>
    </xf>
    <xf numFmtId="167" fontId="9" fillId="2" borderId="48" xfId="3" applyNumberFormat="1" applyFont="1" applyFill="1" applyBorder="1" applyAlignment="1" applyProtection="1">
      <alignment horizontal="left" vertical="center" wrapText="1"/>
      <protection locked="0"/>
    </xf>
    <xf numFmtId="0" fontId="9" fillId="2" borderId="107" xfId="0" applyFont="1" applyFill="1" applyBorder="1" applyAlignment="1">
      <alignment vertical="center" wrapText="1"/>
    </xf>
    <xf numFmtId="0" fontId="9" fillId="2" borderId="101" xfId="0" applyFont="1" applyFill="1" applyBorder="1" applyAlignment="1">
      <alignment vertical="center" wrapText="1"/>
    </xf>
    <xf numFmtId="0" fontId="9" fillId="2" borderId="104" xfId="0" applyFont="1" applyFill="1" applyBorder="1" applyAlignment="1">
      <alignment vertical="center" wrapText="1"/>
    </xf>
    <xf numFmtId="0" fontId="9" fillId="2" borderId="117" xfId="0" applyFont="1" applyFill="1" applyBorder="1" applyAlignment="1">
      <alignment vertical="center" wrapText="1"/>
    </xf>
    <xf numFmtId="0" fontId="9" fillId="2" borderId="107" xfId="0" applyFont="1" applyFill="1" applyBorder="1" applyAlignment="1">
      <alignment horizontal="left" vertical="center" wrapText="1"/>
    </xf>
    <xf numFmtId="0" fontId="9" fillId="2" borderId="101" xfId="0" applyFont="1" applyFill="1" applyBorder="1" applyAlignment="1">
      <alignment horizontal="left" vertical="center" wrapText="1"/>
    </xf>
    <xf numFmtId="0" fontId="9" fillId="2" borderId="104" xfId="0" applyFont="1" applyFill="1" applyBorder="1" applyAlignment="1">
      <alignment horizontal="left" vertical="center" wrapText="1"/>
    </xf>
    <xf numFmtId="0" fontId="9" fillId="2" borderId="117" xfId="0" applyFont="1" applyFill="1" applyBorder="1" applyAlignment="1">
      <alignment horizontal="left" vertical="center" wrapText="1"/>
    </xf>
    <xf numFmtId="0" fontId="9" fillId="2" borderId="13" xfId="0" applyFont="1" applyFill="1" applyBorder="1" applyAlignment="1">
      <alignment vertical="center" wrapText="1"/>
    </xf>
    <xf numFmtId="0" fontId="9" fillId="2" borderId="17" xfId="0" applyFont="1" applyFill="1" applyBorder="1" applyAlignment="1">
      <alignment vertical="center" wrapText="1"/>
    </xf>
    <xf numFmtId="0" fontId="15" fillId="2" borderId="17" xfId="0" applyFont="1" applyFill="1" applyBorder="1" applyAlignment="1">
      <alignment horizontal="center" vertical="center" wrapText="1"/>
    </xf>
    <xf numFmtId="0" fontId="15" fillId="2" borderId="13" xfId="0" applyFont="1" applyFill="1" applyBorder="1" applyAlignment="1">
      <alignment horizontal="center" vertical="center" wrapText="1"/>
    </xf>
    <xf numFmtId="0" fontId="9" fillId="2" borderId="107" xfId="0" applyFont="1" applyFill="1" applyBorder="1" applyAlignment="1">
      <alignment horizontal="center" vertical="center" wrapText="1"/>
    </xf>
    <xf numFmtId="0" fontId="9" fillId="2" borderId="101" xfId="0" applyFont="1" applyFill="1" applyBorder="1" applyAlignment="1">
      <alignment horizontal="center" vertical="center" wrapText="1"/>
    </xf>
    <xf numFmtId="0" fontId="9" fillId="2" borderId="104" xfId="0" applyFont="1" applyFill="1" applyBorder="1" applyAlignment="1">
      <alignment horizontal="center" vertical="center" wrapText="1"/>
    </xf>
    <xf numFmtId="2" fontId="15" fillId="0" borderId="46" xfId="0" applyNumberFormat="1" applyFont="1" applyBorder="1" applyAlignment="1">
      <alignment vertical="center" wrapText="1"/>
    </xf>
    <xf numFmtId="2" fontId="15" fillId="0" borderId="34" xfId="0" applyNumberFormat="1" applyFont="1" applyBorder="1" applyAlignment="1">
      <alignment vertical="center" wrapText="1"/>
    </xf>
    <xf numFmtId="2" fontId="15" fillId="0" borderId="50" xfId="0" applyNumberFormat="1" applyFont="1" applyBorder="1" applyAlignment="1">
      <alignment vertical="center" wrapText="1"/>
    </xf>
    <xf numFmtId="2" fontId="15" fillId="0" borderId="45" xfId="0" applyNumberFormat="1" applyFont="1" applyBorder="1" applyAlignment="1">
      <alignment vertical="center" wrapText="1"/>
    </xf>
    <xf numFmtId="2" fontId="15" fillId="0" borderId="29" xfId="0" applyNumberFormat="1" applyFont="1" applyBorder="1" applyAlignment="1">
      <alignment vertical="center" wrapText="1"/>
    </xf>
    <xf numFmtId="2" fontId="15" fillId="0" borderId="27" xfId="0" applyNumberFormat="1" applyFont="1" applyBorder="1" applyAlignment="1">
      <alignment vertical="center" wrapText="1"/>
    </xf>
    <xf numFmtId="2" fontId="9" fillId="0" borderId="46" xfId="0" applyNumberFormat="1" applyFont="1" applyBorder="1" applyAlignment="1">
      <alignment vertical="center" wrapText="1"/>
    </xf>
    <xf numFmtId="2" fontId="9" fillId="0" borderId="34" xfId="0" applyNumberFormat="1" applyFont="1" applyBorder="1" applyAlignment="1">
      <alignment vertical="center" wrapText="1"/>
    </xf>
    <xf numFmtId="2" fontId="9" fillId="0" borderId="50" xfId="0" applyNumberFormat="1" applyFont="1" applyBorder="1" applyAlignment="1">
      <alignment vertical="center" wrapText="1"/>
    </xf>
    <xf numFmtId="0" fontId="17" fillId="0" borderId="109" xfId="0" applyFont="1" applyBorder="1" applyAlignment="1">
      <alignment horizontal="center" vertical="center" wrapText="1"/>
    </xf>
    <xf numFmtId="0" fontId="17" fillId="2" borderId="110" xfId="0" applyFont="1" applyFill="1" applyBorder="1" applyAlignment="1">
      <alignment horizontal="center" vertical="center" wrapText="1"/>
    </xf>
    <xf numFmtId="0" fontId="15" fillId="2" borderId="117" xfId="0" applyFont="1" applyFill="1" applyBorder="1" applyAlignment="1">
      <alignment horizontal="left" vertical="center" wrapText="1"/>
    </xf>
    <xf numFmtId="0" fontId="15" fillId="0" borderId="117" xfId="0" applyFont="1" applyBorder="1" applyAlignment="1">
      <alignment horizontal="left" vertical="center" wrapText="1"/>
    </xf>
    <xf numFmtId="0" fontId="15" fillId="2" borderId="107" xfId="0" applyFont="1" applyFill="1" applyBorder="1" applyAlignment="1">
      <alignment horizontal="left" vertical="center" wrapText="1"/>
    </xf>
    <xf numFmtId="0" fontId="15" fillId="2" borderId="104" xfId="0" applyFont="1" applyFill="1" applyBorder="1" applyAlignment="1">
      <alignment horizontal="left" vertical="center" wrapText="1"/>
    </xf>
    <xf numFmtId="0" fontId="31" fillId="0" borderId="101" xfId="0" applyFont="1" applyBorder="1" applyAlignment="1">
      <alignment vertical="center" wrapText="1"/>
    </xf>
    <xf numFmtId="0" fontId="15" fillId="0" borderId="13" xfId="0" applyFont="1" applyBorder="1" applyAlignment="1">
      <alignment vertical="center" wrapText="1"/>
    </xf>
    <xf numFmtId="2" fontId="15" fillId="0" borderId="103" xfId="0" applyNumberFormat="1" applyFont="1" applyBorder="1" applyAlignment="1">
      <alignment vertical="center" wrapText="1"/>
    </xf>
    <xf numFmtId="2" fontId="15" fillId="0" borderId="7" xfId="0" applyNumberFormat="1" applyFont="1" applyBorder="1" applyAlignment="1">
      <alignment vertical="center" wrapText="1"/>
    </xf>
    <xf numFmtId="2" fontId="15" fillId="0" borderId="108" xfId="0" applyNumberFormat="1" applyFont="1" applyBorder="1" applyAlignment="1">
      <alignment vertical="center" wrapText="1"/>
    </xf>
    <xf numFmtId="2" fontId="15" fillId="0" borderId="112" xfId="0" applyNumberFormat="1" applyFont="1" applyBorder="1" applyAlignment="1">
      <alignment vertical="center" wrapText="1"/>
    </xf>
    <xf numFmtId="2" fontId="15" fillId="0" borderId="100" xfId="0" applyNumberFormat="1" applyFont="1" applyBorder="1" applyAlignment="1">
      <alignment vertical="center" wrapText="1"/>
    </xf>
    <xf numFmtId="2" fontId="15" fillId="0" borderId="33" xfId="0" applyNumberFormat="1" applyFont="1" applyBorder="1" applyAlignment="1">
      <alignment vertical="center" wrapText="1"/>
    </xf>
    <xf numFmtId="2" fontId="9" fillId="0" borderId="103" xfId="0" applyNumberFormat="1" applyFont="1" applyBorder="1" applyAlignment="1">
      <alignment vertical="center" wrapText="1"/>
    </xf>
    <xf numFmtId="2" fontId="9" fillId="0" borderId="7" xfId="0" applyNumberFormat="1" applyFont="1" applyBorder="1" applyAlignment="1">
      <alignment vertical="center" wrapText="1"/>
    </xf>
    <xf numFmtId="2" fontId="9" fillId="0" borderId="108" xfId="0" applyNumberFormat="1" applyFont="1" applyBorder="1" applyAlignment="1">
      <alignment vertical="center" wrapText="1"/>
    </xf>
    <xf numFmtId="0" fontId="14" fillId="3" borderId="10" xfId="0" applyFont="1" applyFill="1" applyBorder="1" applyAlignment="1">
      <alignment horizontal="center" vertical="center" wrapText="1"/>
    </xf>
    <xf numFmtId="0" fontId="14" fillId="3" borderId="11" xfId="0" applyFont="1" applyFill="1" applyBorder="1" applyAlignment="1">
      <alignment horizontal="center" vertical="center" wrapText="1"/>
    </xf>
    <xf numFmtId="167" fontId="9" fillId="0" borderId="1" xfId="1" applyNumberFormat="1" applyFont="1" applyBorder="1" applyAlignment="1" applyProtection="1">
      <alignment vertical="center" wrapText="1"/>
      <protection locked="0"/>
    </xf>
    <xf numFmtId="0" fontId="9" fillId="0" borderId="49" xfId="0" applyFont="1" applyBorder="1" applyAlignment="1">
      <alignment horizontal="left" vertical="center" wrapText="1"/>
    </xf>
    <xf numFmtId="0" fontId="9" fillId="0" borderId="6" xfId="0" applyFont="1" applyBorder="1" applyAlignment="1">
      <alignment horizontal="left" vertical="center" wrapText="1"/>
    </xf>
    <xf numFmtId="167" fontId="9" fillId="2" borderId="54" xfId="1" applyNumberFormat="1" applyFont="1" applyFill="1" applyBorder="1" applyAlignment="1" applyProtection="1">
      <alignment vertical="center" wrapText="1"/>
      <protection locked="0"/>
    </xf>
    <xf numFmtId="167" fontId="9" fillId="2" borderId="1" xfId="1" applyNumberFormat="1" applyFont="1" applyFill="1" applyBorder="1" applyAlignment="1" applyProtection="1">
      <alignment vertical="center" wrapText="1"/>
      <protection locked="0"/>
    </xf>
    <xf numFmtId="167" fontId="9" fillId="2" borderId="1" xfId="3" applyNumberFormat="1" applyFont="1" applyFill="1" applyBorder="1" applyAlignment="1" applyProtection="1">
      <alignment horizontal="left" vertical="center" wrapText="1"/>
      <protection locked="0"/>
    </xf>
    <xf numFmtId="0" fontId="9" fillId="0" borderId="1" xfId="0" applyFont="1" applyBorder="1" applyAlignment="1">
      <alignment horizontal="left" vertical="center" wrapText="1"/>
    </xf>
    <xf numFmtId="167" fontId="9" fillId="0" borderId="1" xfId="3" applyNumberFormat="1" applyFont="1" applyBorder="1" applyAlignment="1" applyProtection="1">
      <alignment horizontal="left" vertical="center" wrapText="1"/>
      <protection locked="0"/>
    </xf>
    <xf numFmtId="0" fontId="9" fillId="0" borderId="54" xfId="0" applyFont="1" applyBorder="1" applyAlignment="1">
      <alignment vertical="center" wrapText="1"/>
    </xf>
    <xf numFmtId="0" fontId="9" fillId="0" borderId="1" xfId="0" applyFont="1" applyBorder="1" applyAlignment="1">
      <alignment vertical="center" wrapText="1"/>
    </xf>
    <xf numFmtId="167" fontId="9" fillId="0" borderId="54" xfId="1" applyNumberFormat="1" applyFont="1" applyBorder="1" applyAlignment="1" applyProtection="1">
      <alignment vertical="center" wrapText="1"/>
      <protection locked="0"/>
    </xf>
    <xf numFmtId="0" fontId="9" fillId="0" borderId="54" xfId="0" applyFont="1" applyBorder="1" applyAlignment="1">
      <alignment horizontal="center" vertical="center" wrapText="1"/>
    </xf>
    <xf numFmtId="0" fontId="9" fillId="0" borderId="1" xfId="0" applyFont="1" applyBorder="1" applyAlignment="1">
      <alignment horizontal="center" vertical="center" wrapText="1"/>
    </xf>
    <xf numFmtId="0" fontId="9" fillId="0" borderId="56" xfId="0" applyFont="1" applyBorder="1" applyAlignment="1">
      <alignment horizontal="center" vertical="center" wrapText="1"/>
    </xf>
    <xf numFmtId="0" fontId="9" fillId="2" borderId="54" xfId="0" applyFont="1" applyFill="1" applyBorder="1" applyAlignment="1">
      <alignment vertical="center" wrapText="1"/>
    </xf>
    <xf numFmtId="0" fontId="9" fillId="2" borderId="1" xfId="0" applyFont="1" applyFill="1" applyBorder="1" applyAlignment="1">
      <alignment vertical="center" wrapText="1"/>
    </xf>
    <xf numFmtId="0" fontId="9" fillId="0" borderId="17" xfId="0" applyFont="1" applyBorder="1" applyAlignment="1">
      <alignment horizontal="left" vertical="center" wrapText="1"/>
    </xf>
    <xf numFmtId="167" fontId="9" fillId="0" borderId="6" xfId="3" applyNumberFormat="1" applyFont="1" applyBorder="1" applyAlignment="1" applyProtection="1">
      <alignment horizontal="left" vertical="center" wrapText="1"/>
      <protection locked="0"/>
    </xf>
    <xf numFmtId="0" fontId="15" fillId="2" borderId="49" xfId="0" applyFont="1" applyFill="1" applyBorder="1" applyAlignment="1">
      <alignment horizontal="center" vertical="center" wrapText="1"/>
    </xf>
    <xf numFmtId="0" fontId="15" fillId="2" borderId="111" xfId="0" applyFont="1" applyFill="1" applyBorder="1" applyAlignment="1">
      <alignment horizontal="center" vertical="center" wrapText="1"/>
    </xf>
    <xf numFmtId="0" fontId="15" fillId="0" borderId="1" xfId="0" applyFont="1" applyBorder="1" applyAlignment="1">
      <alignment horizontal="center" vertical="center" wrapText="1"/>
    </xf>
    <xf numFmtId="0" fontId="15" fillId="2" borderId="12" xfId="0" applyFont="1" applyFill="1" applyBorder="1" applyAlignment="1">
      <alignment horizontal="center" vertical="center" wrapText="1"/>
    </xf>
    <xf numFmtId="0" fontId="9" fillId="0" borderId="7" xfId="0" applyFont="1" applyBorder="1" applyAlignment="1">
      <alignment horizontal="left" vertical="center" wrapText="1"/>
    </xf>
    <xf numFmtId="0" fontId="15" fillId="0" borderId="12" xfId="0" applyFont="1" applyBorder="1" applyAlignment="1">
      <alignment horizontal="left" vertical="center" wrapText="1"/>
    </xf>
    <xf numFmtId="0" fontId="15" fillId="0" borderId="53" xfId="0" applyFont="1" applyBorder="1" applyAlignment="1">
      <alignment horizontal="left" vertical="center" wrapText="1"/>
    </xf>
    <xf numFmtId="0" fontId="15" fillId="0" borderId="48" xfId="0" applyFont="1" applyBorder="1" applyAlignment="1">
      <alignment horizontal="left" vertical="center" wrapText="1"/>
    </xf>
    <xf numFmtId="0" fontId="15" fillId="0" borderId="107" xfId="0" applyFont="1" applyBorder="1" applyAlignment="1">
      <alignment horizontal="left" vertical="center" wrapText="1"/>
    </xf>
    <xf numFmtId="0" fontId="15" fillId="0" borderId="104" xfId="0" applyFont="1" applyBorder="1" applyAlignment="1">
      <alignment horizontal="left" vertical="center" wrapText="1"/>
    </xf>
    <xf numFmtId="0" fontId="9" fillId="2" borderId="12" xfId="0" applyFont="1" applyFill="1" applyBorder="1" applyAlignment="1">
      <alignment horizontal="left" vertical="center" wrapText="1"/>
    </xf>
    <xf numFmtId="0" fontId="9" fillId="2" borderId="49" xfId="0" applyFont="1" applyFill="1" applyBorder="1" applyAlignment="1">
      <alignment horizontal="left" vertical="center" wrapText="1"/>
    </xf>
    <xf numFmtId="0" fontId="9" fillId="2" borderId="6" xfId="0" applyFont="1" applyFill="1" applyBorder="1" applyAlignment="1">
      <alignment horizontal="left" vertical="center" wrapText="1"/>
    </xf>
    <xf numFmtId="0" fontId="9" fillId="0" borderId="56" xfId="0" applyFont="1" applyBorder="1" applyAlignment="1">
      <alignment horizontal="left" vertical="center" wrapText="1"/>
    </xf>
    <xf numFmtId="0" fontId="17" fillId="2" borderId="12" xfId="0" applyFont="1" applyFill="1" applyBorder="1" applyAlignment="1">
      <alignment horizontal="center" vertical="center" wrapText="1"/>
    </xf>
    <xf numFmtId="0" fontId="15" fillId="2" borderId="47" xfId="0" applyFont="1" applyFill="1" applyBorder="1" applyAlignment="1">
      <alignment horizontal="left" vertical="center" wrapText="1"/>
    </xf>
    <xf numFmtId="0" fontId="15" fillId="2" borderId="48" xfId="0" applyFont="1" applyFill="1" applyBorder="1" applyAlignment="1">
      <alignment horizontal="left" vertical="center" wrapText="1"/>
    </xf>
    <xf numFmtId="0" fontId="15" fillId="2" borderId="56" xfId="0" applyFont="1" applyFill="1" applyBorder="1" applyAlignment="1">
      <alignment horizontal="left" vertical="center" wrapText="1"/>
    </xf>
    <xf numFmtId="0" fontId="15" fillId="0" borderId="101" xfId="0" applyFont="1" applyBorder="1" applyAlignment="1">
      <alignment horizontal="left" vertical="center" wrapText="1"/>
    </xf>
    <xf numFmtId="0" fontId="9" fillId="2" borderId="47" xfId="0" applyFont="1" applyFill="1" applyBorder="1" applyAlignment="1">
      <alignment horizontal="left" vertical="center" wrapText="1"/>
    </xf>
    <xf numFmtId="167" fontId="9" fillId="2" borderId="1" xfId="1" applyNumberFormat="1" applyFont="1" applyFill="1" applyBorder="1" applyAlignment="1" applyProtection="1">
      <alignment horizontal="left" vertical="center" wrapText="1"/>
      <protection locked="0"/>
    </xf>
    <xf numFmtId="167" fontId="9" fillId="2" borderId="6" xfId="1" applyNumberFormat="1" applyFont="1" applyFill="1" applyBorder="1" applyAlignment="1" applyProtection="1">
      <alignment vertical="center" wrapText="1"/>
      <protection locked="0"/>
    </xf>
    <xf numFmtId="0" fontId="15" fillId="0" borderId="1" xfId="0" applyFont="1" applyBorder="1" applyAlignment="1">
      <alignment vertical="center" wrapText="1"/>
    </xf>
    <xf numFmtId="0" fontId="15" fillId="0" borderId="6" xfId="0" applyFont="1" applyBorder="1" applyAlignment="1">
      <alignment vertical="center" wrapText="1"/>
    </xf>
    <xf numFmtId="167" fontId="9" fillId="0" borderId="6" xfId="1" applyNumberFormat="1" applyFont="1" applyBorder="1" applyAlignment="1" applyProtection="1">
      <alignment vertical="center" wrapText="1"/>
      <protection locked="0"/>
    </xf>
    <xf numFmtId="0" fontId="15" fillId="0" borderId="8" xfId="0" applyFont="1" applyBorder="1" applyAlignment="1">
      <alignment horizontal="center" vertical="center" wrapText="1"/>
    </xf>
    <xf numFmtId="0" fontId="15" fillId="0" borderId="17" xfId="0" applyFont="1" applyBorder="1" applyAlignment="1">
      <alignment horizontal="left" vertical="center" wrapText="1"/>
    </xf>
    <xf numFmtId="0" fontId="17" fillId="0" borderId="6" xfId="0" applyFont="1" applyBorder="1" applyAlignment="1">
      <alignment horizontal="center" vertical="center" wrapText="1"/>
    </xf>
    <xf numFmtId="0" fontId="17" fillId="0" borderId="2" xfId="0" applyFont="1" applyBorder="1" applyAlignment="1">
      <alignment horizontal="center" vertical="center" wrapText="1"/>
    </xf>
    <xf numFmtId="0" fontId="9" fillId="0" borderId="107" xfId="0" applyFont="1" applyBorder="1" applyAlignment="1">
      <alignment horizontal="left" vertical="center" wrapText="1"/>
    </xf>
    <xf numFmtId="0" fontId="9" fillId="0" borderId="101" xfId="0" applyFont="1" applyBorder="1" applyAlignment="1">
      <alignment horizontal="left" vertical="center" wrapText="1"/>
    </xf>
    <xf numFmtId="0" fontId="9" fillId="2" borderId="2" xfId="0" applyFont="1" applyFill="1" applyBorder="1" applyAlignment="1">
      <alignment horizontal="left" vertical="center" wrapText="1"/>
    </xf>
    <xf numFmtId="0" fontId="15" fillId="2" borderId="103" xfId="0" applyFont="1" applyFill="1" applyBorder="1" applyAlignment="1">
      <alignment horizontal="center" vertical="center" wrapText="1"/>
    </xf>
    <xf numFmtId="0" fontId="17" fillId="0" borderId="47" xfId="0" applyFont="1" applyBorder="1" applyAlignment="1">
      <alignment horizontal="center" vertical="center" wrapText="1"/>
    </xf>
    <xf numFmtId="0" fontId="17" fillId="0" borderId="54" xfId="0" applyFont="1" applyBorder="1" applyAlignment="1">
      <alignment horizontal="center" vertical="center" wrapText="1"/>
    </xf>
    <xf numFmtId="0" fontId="17" fillId="0" borderId="1" xfId="0" applyFont="1" applyBorder="1" applyAlignment="1">
      <alignment horizontal="center" vertical="center" wrapText="1"/>
    </xf>
    <xf numFmtId="0" fontId="17" fillId="0" borderId="56" xfId="0" applyFont="1" applyBorder="1" applyAlignment="1">
      <alignment horizontal="center" vertical="center" wrapText="1"/>
    </xf>
    <xf numFmtId="166" fontId="17" fillId="0" borderId="54" xfId="0" applyNumberFormat="1" applyFont="1" applyBorder="1" applyAlignment="1">
      <alignment horizontal="center" vertical="center" wrapText="1"/>
    </xf>
    <xf numFmtId="166" fontId="17" fillId="0" borderId="1" xfId="0" applyNumberFormat="1" applyFont="1" applyBorder="1" applyAlignment="1">
      <alignment horizontal="center" vertical="center" wrapText="1"/>
    </xf>
    <xf numFmtId="166" fontId="17" fillId="0" borderId="56" xfId="0" applyNumberFormat="1" applyFont="1" applyBorder="1" applyAlignment="1">
      <alignment horizontal="center" vertical="center" wrapText="1"/>
    </xf>
    <xf numFmtId="0" fontId="15" fillId="2" borderId="5" xfId="0" applyFont="1" applyFill="1" applyBorder="1" applyAlignment="1">
      <alignment horizontal="center" vertical="center" wrapText="1"/>
    </xf>
    <xf numFmtId="0" fontId="15" fillId="0" borderId="54" xfId="0" applyFont="1" applyBorder="1" applyAlignment="1">
      <alignment horizontal="left" vertical="center" wrapText="1"/>
    </xf>
    <xf numFmtId="0" fontId="15" fillId="0" borderId="1" xfId="0" applyFont="1" applyBorder="1" applyAlignment="1">
      <alignment horizontal="left" vertical="center" wrapText="1"/>
    </xf>
    <xf numFmtId="0" fontId="15" fillId="0" borderId="56" xfId="0" applyFont="1" applyBorder="1" applyAlignment="1">
      <alignment horizontal="left" vertical="center" wrapText="1"/>
    </xf>
    <xf numFmtId="0" fontId="9" fillId="0" borderId="54" xfId="0" applyFont="1" applyBorder="1" applyAlignment="1">
      <alignment horizontal="left" vertical="center" wrapText="1"/>
    </xf>
    <xf numFmtId="0" fontId="8" fillId="0" borderId="1" xfId="0" applyFont="1" applyBorder="1" applyAlignment="1">
      <alignment horizontal="center" vertical="center" wrapText="1"/>
    </xf>
    <xf numFmtId="0" fontId="8" fillId="0" borderId="6" xfId="0" applyFont="1" applyBorder="1" applyAlignment="1">
      <alignment horizontal="center" vertical="center" wrapText="1"/>
    </xf>
    <xf numFmtId="0" fontId="9" fillId="2" borderId="1" xfId="0" applyFont="1" applyFill="1" applyBorder="1" applyAlignment="1">
      <alignment horizontal="left" vertical="center" wrapText="1"/>
    </xf>
    <xf numFmtId="0" fontId="15" fillId="2" borderId="113" xfId="0" applyFont="1" applyFill="1" applyBorder="1" applyAlignment="1">
      <alignment horizontal="center" vertical="center" wrapText="1"/>
    </xf>
    <xf numFmtId="2" fontId="15" fillId="2" borderId="7" xfId="0" applyNumberFormat="1" applyFont="1" applyFill="1" applyBorder="1" applyAlignment="1">
      <alignment horizontal="center" vertical="center" wrapText="1"/>
    </xf>
    <xf numFmtId="0" fontId="9" fillId="2" borderId="56" xfId="0" applyFont="1" applyFill="1" applyBorder="1" applyAlignment="1">
      <alignment horizontal="left" vertical="center" wrapText="1"/>
    </xf>
    <xf numFmtId="0" fontId="9" fillId="2" borderId="54" xfId="0" applyFont="1" applyFill="1" applyBorder="1" applyAlignment="1">
      <alignment horizontal="left" vertical="center" wrapText="1"/>
    </xf>
    <xf numFmtId="0" fontId="9" fillId="0" borderId="53" xfId="0" applyFont="1" applyBorder="1" applyAlignment="1">
      <alignment horizontal="left" vertical="center" wrapText="1"/>
    </xf>
    <xf numFmtId="0" fontId="9" fillId="0" borderId="47" xfId="0" applyFont="1" applyBorder="1" applyAlignment="1">
      <alignment horizontal="left" vertical="center" wrapText="1"/>
    </xf>
    <xf numFmtId="0" fontId="9" fillId="0" borderId="48" xfId="0" applyFont="1" applyBorder="1" applyAlignment="1">
      <alignment horizontal="left" vertical="center" wrapText="1"/>
    </xf>
    <xf numFmtId="0" fontId="15" fillId="2" borderId="53" xfId="0" applyFont="1" applyFill="1" applyBorder="1" applyAlignment="1">
      <alignment horizontal="left" vertical="center" wrapText="1"/>
    </xf>
    <xf numFmtId="0" fontId="9" fillId="0" borderId="21" xfId="0" applyFont="1" applyBorder="1" applyAlignment="1">
      <alignment horizontal="left" vertical="center" wrapText="1"/>
    </xf>
    <xf numFmtId="0" fontId="15" fillId="0" borderId="101" xfId="0" applyFont="1" applyBorder="1" applyAlignment="1">
      <alignment horizontal="center" vertical="center" wrapText="1"/>
    </xf>
    <xf numFmtId="0" fontId="15" fillId="2" borderId="1" xfId="0" applyFont="1" applyFill="1" applyBorder="1" applyAlignment="1">
      <alignment horizontal="center" vertical="center" wrapText="1"/>
    </xf>
    <xf numFmtId="0" fontId="9" fillId="2" borderId="54" xfId="0" applyFont="1" applyFill="1" applyBorder="1" applyAlignment="1">
      <alignment horizontal="center" vertical="center" wrapText="1"/>
    </xf>
    <xf numFmtId="0" fontId="9" fillId="2" borderId="1" xfId="0" applyFont="1" applyFill="1" applyBorder="1" applyAlignment="1">
      <alignment horizontal="center" vertical="center" wrapText="1"/>
    </xf>
    <xf numFmtId="0" fontId="9" fillId="2" borderId="56" xfId="0" applyFont="1" applyFill="1" applyBorder="1" applyAlignment="1">
      <alignment horizontal="center" vertical="center" wrapText="1"/>
    </xf>
    <xf numFmtId="167" fontId="9" fillId="0" borderId="1" xfId="3" applyNumberFormat="1" applyFont="1" applyBorder="1" applyAlignment="1" applyProtection="1">
      <alignment horizontal="center" vertical="center" wrapText="1"/>
      <protection locked="0"/>
    </xf>
    <xf numFmtId="0" fontId="33" fillId="2" borderId="53" xfId="0" applyFont="1" applyFill="1" applyBorder="1" applyAlignment="1">
      <alignment horizontal="center" vertical="center" wrapText="1"/>
    </xf>
    <xf numFmtId="167" fontId="9" fillId="2" borderId="47" xfId="3" applyNumberFormat="1" applyFont="1" applyFill="1" applyBorder="1" applyAlignment="1" applyProtection="1">
      <alignment horizontal="left" vertical="center" wrapText="1"/>
      <protection locked="0"/>
    </xf>
    <xf numFmtId="0" fontId="9" fillId="2" borderId="48" xfId="0" applyFont="1" applyFill="1" applyBorder="1" applyAlignment="1">
      <alignment horizontal="left" vertical="center" wrapText="1"/>
    </xf>
    <xf numFmtId="167" fontId="9" fillId="0" borderId="47" xfId="3" applyNumberFormat="1" applyFont="1" applyBorder="1" applyAlignment="1" applyProtection="1">
      <alignment horizontal="left" vertical="center" wrapText="1"/>
      <protection locked="0"/>
    </xf>
    <xf numFmtId="0" fontId="15" fillId="2" borderId="54" xfId="0" applyFont="1" applyFill="1" applyBorder="1" applyAlignment="1">
      <alignment horizontal="center" vertical="center" wrapText="1"/>
    </xf>
    <xf numFmtId="0" fontId="15" fillId="2" borderId="56" xfId="0" applyFont="1" applyFill="1" applyBorder="1" applyAlignment="1">
      <alignment horizontal="center" vertical="center" wrapText="1"/>
    </xf>
    <xf numFmtId="0" fontId="15" fillId="2" borderId="47" xfId="0" applyFont="1" applyFill="1" applyBorder="1" applyAlignment="1">
      <alignment horizontal="center" vertical="center" wrapText="1"/>
    </xf>
    <xf numFmtId="0" fontId="15" fillId="2" borderId="101" xfId="0" applyFont="1" applyFill="1" applyBorder="1" applyAlignment="1">
      <alignment horizontal="left" vertical="center" wrapText="1"/>
    </xf>
    <xf numFmtId="0" fontId="31" fillId="0" borderId="12" xfId="0" applyFont="1" applyBorder="1" applyAlignment="1">
      <alignment vertical="center" wrapText="1"/>
    </xf>
    <xf numFmtId="0" fontId="15" fillId="0" borderId="12" xfId="0" applyFont="1" applyBorder="1" applyAlignment="1">
      <alignment vertical="center" wrapText="1"/>
    </xf>
    <xf numFmtId="0" fontId="15" fillId="0" borderId="48" xfId="0" applyFont="1" applyBorder="1" applyAlignment="1">
      <alignment vertical="center" wrapText="1"/>
    </xf>
    <xf numFmtId="0" fontId="31" fillId="0" borderId="49" xfId="0" applyFont="1" applyBorder="1" applyAlignment="1">
      <alignment vertical="center" wrapText="1"/>
    </xf>
    <xf numFmtId="0" fontId="9" fillId="0" borderId="49" xfId="0" applyFont="1" applyBorder="1" applyAlignment="1">
      <alignment horizontal="left" vertical="center" wrapText="1"/>
    </xf>
    <xf numFmtId="0" fontId="9" fillId="0" borderId="6" xfId="0" applyFont="1" applyBorder="1" applyAlignment="1">
      <alignment horizontal="left" vertical="center" wrapText="1"/>
    </xf>
    <xf numFmtId="167" fontId="9" fillId="2" borderId="54" xfId="1" applyNumberFormat="1" applyFont="1" applyFill="1" applyBorder="1" applyAlignment="1" applyProtection="1">
      <alignment vertical="center" wrapText="1"/>
      <protection locked="0"/>
    </xf>
    <xf numFmtId="167" fontId="9" fillId="2" borderId="1" xfId="1" applyNumberFormat="1" applyFont="1" applyFill="1" applyBorder="1" applyAlignment="1" applyProtection="1">
      <alignment vertical="center" wrapText="1"/>
      <protection locked="0"/>
    </xf>
    <xf numFmtId="167" fontId="9" fillId="2" borderId="1" xfId="3" applyNumberFormat="1" applyFont="1" applyFill="1" applyBorder="1" applyAlignment="1" applyProtection="1">
      <alignment horizontal="left" vertical="center" wrapText="1"/>
      <protection locked="0"/>
    </xf>
    <xf numFmtId="0" fontId="9" fillId="0" borderId="1" xfId="0" applyFont="1" applyBorder="1" applyAlignment="1">
      <alignment horizontal="left" vertical="center" wrapText="1"/>
    </xf>
    <xf numFmtId="167" fontId="9" fillId="0" borderId="1" xfId="3" applyNumberFormat="1" applyFont="1" applyBorder="1" applyAlignment="1" applyProtection="1">
      <alignment horizontal="left" vertical="center" wrapText="1"/>
      <protection locked="0"/>
    </xf>
    <xf numFmtId="0" fontId="9" fillId="0" borderId="54" xfId="0" applyFont="1" applyBorder="1" applyAlignment="1">
      <alignment vertical="center" wrapText="1"/>
    </xf>
    <xf numFmtId="0" fontId="9" fillId="0" borderId="1" xfId="0" applyFont="1" applyBorder="1" applyAlignment="1">
      <alignment vertical="center" wrapText="1"/>
    </xf>
    <xf numFmtId="167" fontId="9" fillId="0" borderId="54" xfId="1" applyNumberFormat="1" applyFont="1" applyBorder="1" applyAlignment="1" applyProtection="1">
      <alignment vertical="center" wrapText="1"/>
      <protection locked="0"/>
    </xf>
    <xf numFmtId="167" fontId="9" fillId="0" borderId="1" xfId="1" applyNumberFormat="1" applyFont="1" applyBorder="1" applyAlignment="1" applyProtection="1">
      <alignment vertical="center" wrapText="1"/>
      <protection locked="0"/>
    </xf>
    <xf numFmtId="0" fontId="9" fillId="0" borderId="54" xfId="0" applyFont="1" applyBorder="1" applyAlignment="1">
      <alignment horizontal="center" vertical="center" wrapText="1"/>
    </xf>
    <xf numFmtId="0" fontId="9" fillId="0" borderId="1" xfId="0" applyFont="1" applyBorder="1" applyAlignment="1">
      <alignment horizontal="center" vertical="center" wrapText="1"/>
    </xf>
    <xf numFmtId="0" fontId="9" fillId="0" borderId="56" xfId="0" applyFont="1" applyBorder="1" applyAlignment="1">
      <alignment horizontal="center" vertical="center" wrapText="1"/>
    </xf>
    <xf numFmtId="0" fontId="9" fillId="2" borderId="54" xfId="0" applyFont="1" applyFill="1" applyBorder="1" applyAlignment="1">
      <alignment vertical="center" wrapText="1"/>
    </xf>
    <xf numFmtId="0" fontId="9" fillId="2" borderId="1" xfId="0" applyFont="1" applyFill="1" applyBorder="1" applyAlignment="1">
      <alignment vertical="center" wrapText="1"/>
    </xf>
    <xf numFmtId="0" fontId="9" fillId="0" borderId="17" xfId="0" applyFont="1" applyBorder="1" applyAlignment="1">
      <alignment horizontal="left" vertical="center" wrapText="1"/>
    </xf>
    <xf numFmtId="0" fontId="17" fillId="2" borderId="12" xfId="0" applyFont="1" applyFill="1" applyBorder="1" applyAlignment="1">
      <alignment horizontal="center" vertical="center" wrapText="1"/>
    </xf>
    <xf numFmtId="0" fontId="15" fillId="2" borderId="103" xfId="0" applyFont="1" applyFill="1" applyBorder="1" applyAlignment="1">
      <alignment horizontal="center" vertical="center" wrapText="1"/>
    </xf>
    <xf numFmtId="167" fontId="9" fillId="0" borderId="6" xfId="3" applyNumberFormat="1" applyFont="1" applyBorder="1" applyAlignment="1" applyProtection="1">
      <alignment horizontal="left" vertical="center" wrapText="1"/>
      <protection locked="0"/>
    </xf>
    <xf numFmtId="0" fontId="15" fillId="0" borderId="56" xfId="0" applyFont="1" applyBorder="1" applyAlignment="1">
      <alignment horizontal="center" vertical="center" wrapText="1"/>
    </xf>
    <xf numFmtId="0" fontId="15" fillId="0" borderId="107" xfId="0" applyFont="1" applyBorder="1" applyAlignment="1">
      <alignment horizontal="left" vertical="center" wrapText="1"/>
    </xf>
    <xf numFmtId="0" fontId="15" fillId="0" borderId="104" xfId="0" applyFont="1" applyBorder="1" applyAlignment="1">
      <alignment horizontal="left" vertical="center" wrapText="1"/>
    </xf>
    <xf numFmtId="0" fontId="15" fillId="0" borderId="1" xfId="0" applyFont="1" applyBorder="1" applyAlignment="1">
      <alignment horizontal="center" vertical="center" wrapText="1"/>
    </xf>
    <xf numFmtId="0" fontId="9" fillId="0" borderId="7" xfId="0" applyFont="1" applyBorder="1" applyAlignment="1">
      <alignment horizontal="left" vertical="center" wrapText="1"/>
    </xf>
    <xf numFmtId="0" fontId="15" fillId="0" borderId="12" xfId="0" applyFont="1" applyBorder="1" applyAlignment="1">
      <alignment horizontal="left" vertical="center" wrapText="1"/>
    </xf>
    <xf numFmtId="0" fontId="15" fillId="2" borderId="7" xfId="0" applyFont="1" applyFill="1" applyBorder="1" applyAlignment="1">
      <alignment horizontal="left" vertical="center" wrapText="1"/>
    </xf>
    <xf numFmtId="0" fontId="15" fillId="2" borderId="108" xfId="0" applyFont="1" applyFill="1" applyBorder="1" applyAlignment="1">
      <alignment horizontal="left" vertical="center" wrapText="1"/>
    </xf>
    <xf numFmtId="0" fontId="9" fillId="2" borderId="7" xfId="0" applyFont="1" applyFill="1" applyBorder="1" applyAlignment="1">
      <alignment horizontal="left" vertical="center" wrapText="1"/>
    </xf>
    <xf numFmtId="0" fontId="9" fillId="2" borderId="12" xfId="0" applyFont="1" applyFill="1" applyBorder="1" applyAlignment="1">
      <alignment horizontal="left" vertical="center" wrapText="1"/>
    </xf>
    <xf numFmtId="0" fontId="9" fillId="2" borderId="49" xfId="0" applyFont="1" applyFill="1" applyBorder="1" applyAlignment="1">
      <alignment horizontal="left" vertical="center" wrapText="1"/>
    </xf>
    <xf numFmtId="0" fontId="9" fillId="0" borderId="56" xfId="0" applyFont="1" applyBorder="1" applyAlignment="1">
      <alignment horizontal="left" vertical="center" wrapText="1"/>
    </xf>
    <xf numFmtId="0" fontId="9" fillId="2" borderId="6" xfId="0" applyFont="1" applyFill="1" applyBorder="1" applyAlignment="1">
      <alignment horizontal="left" vertical="center" wrapText="1"/>
    </xf>
    <xf numFmtId="0" fontId="15" fillId="2" borderId="1" xfId="0" applyFont="1" applyFill="1" applyBorder="1" applyAlignment="1">
      <alignment horizontal="left" vertical="center" wrapText="1"/>
    </xf>
    <xf numFmtId="0" fontId="15" fillId="2" borderId="12" xfId="0" applyFont="1" applyFill="1" applyBorder="1" applyAlignment="1">
      <alignment horizontal="left" vertical="center" wrapText="1"/>
    </xf>
    <xf numFmtId="0" fontId="15" fillId="0" borderId="101" xfId="0" applyFont="1" applyBorder="1" applyAlignment="1">
      <alignment horizontal="left" vertical="center" wrapText="1"/>
    </xf>
    <xf numFmtId="0" fontId="9" fillId="2" borderId="47" xfId="0" applyFont="1" applyFill="1" applyBorder="1" applyAlignment="1">
      <alignment horizontal="left" vertical="center" wrapText="1"/>
    </xf>
    <xf numFmtId="0" fontId="15" fillId="0" borderId="1" xfId="0" applyFont="1" applyBorder="1" applyAlignment="1">
      <alignment vertical="center" wrapText="1"/>
    </xf>
    <xf numFmtId="167" fontId="9" fillId="2" borderId="6" xfId="1" applyNumberFormat="1" applyFont="1" applyFill="1" applyBorder="1" applyAlignment="1" applyProtection="1">
      <alignment vertical="center" wrapText="1"/>
      <protection locked="0"/>
    </xf>
    <xf numFmtId="0" fontId="15" fillId="0" borderId="6" xfId="0" applyFont="1" applyBorder="1" applyAlignment="1">
      <alignment vertical="center" wrapText="1"/>
    </xf>
    <xf numFmtId="167" fontId="9" fillId="0" borderId="6" xfId="1" applyNumberFormat="1" applyFont="1" applyBorder="1" applyAlignment="1" applyProtection="1">
      <alignment vertical="center" wrapText="1"/>
      <protection locked="0"/>
    </xf>
    <xf numFmtId="0" fontId="9" fillId="0" borderId="107" xfId="0" applyFont="1" applyBorder="1" applyAlignment="1">
      <alignment horizontal="left" vertical="center" wrapText="1"/>
    </xf>
    <xf numFmtId="0" fontId="9" fillId="0" borderId="101" xfId="0" applyFont="1" applyBorder="1" applyAlignment="1">
      <alignment horizontal="left" vertical="center" wrapText="1"/>
    </xf>
    <xf numFmtId="0" fontId="17" fillId="0" borderId="2" xfId="0" applyFont="1" applyBorder="1" applyAlignment="1">
      <alignment horizontal="center" vertical="center" wrapText="1"/>
    </xf>
    <xf numFmtId="0" fontId="9" fillId="2" borderId="2" xfId="0" applyFont="1" applyFill="1" applyBorder="1" applyAlignment="1">
      <alignment horizontal="left" vertical="center" wrapText="1"/>
    </xf>
    <xf numFmtId="0" fontId="15" fillId="2" borderId="47" xfId="0" applyFont="1" applyFill="1" applyBorder="1" applyAlignment="1">
      <alignment horizontal="left" vertical="center" wrapText="1"/>
    </xf>
    <xf numFmtId="0" fontId="17" fillId="0" borderId="47" xfId="0" applyFont="1" applyBorder="1" applyAlignment="1">
      <alignment horizontal="center" vertical="center" wrapText="1"/>
    </xf>
    <xf numFmtId="0" fontId="17" fillId="0" borderId="48" xfId="0" applyFont="1" applyBorder="1" applyAlignment="1">
      <alignment horizontal="center" vertical="center" wrapText="1"/>
    </xf>
    <xf numFmtId="0" fontId="17" fillId="0" borderId="54" xfId="0" applyFont="1" applyBorder="1" applyAlignment="1">
      <alignment horizontal="center" vertical="center" wrapText="1"/>
    </xf>
    <xf numFmtId="0" fontId="17" fillId="0" borderId="1" xfId="0" applyFont="1" applyBorder="1" applyAlignment="1">
      <alignment horizontal="center" vertical="center" wrapText="1"/>
    </xf>
    <xf numFmtId="0" fontId="17" fillId="0" borderId="56" xfId="0" applyFont="1" applyBorder="1" applyAlignment="1">
      <alignment horizontal="center" vertical="center" wrapText="1"/>
    </xf>
    <xf numFmtId="166" fontId="17" fillId="0" borderId="54" xfId="0" applyNumberFormat="1" applyFont="1" applyBorder="1" applyAlignment="1">
      <alignment horizontal="center" vertical="center" wrapText="1"/>
    </xf>
    <xf numFmtId="166" fontId="17" fillId="0" borderId="1" xfId="0" applyNumberFormat="1" applyFont="1" applyBorder="1" applyAlignment="1">
      <alignment horizontal="center" vertical="center" wrapText="1"/>
    </xf>
    <xf numFmtId="166" fontId="17" fillId="0" borderId="56" xfId="0" applyNumberFormat="1" applyFont="1" applyBorder="1" applyAlignment="1">
      <alignment horizontal="center" vertical="center" wrapText="1"/>
    </xf>
    <xf numFmtId="167" fontId="9" fillId="2" borderId="47" xfId="3" applyNumberFormat="1" applyFont="1" applyFill="1" applyBorder="1" applyAlignment="1" applyProtection="1">
      <alignment horizontal="left" vertical="center" wrapText="1"/>
      <protection locked="0"/>
    </xf>
    <xf numFmtId="0" fontId="15" fillId="2" borderId="49" xfId="0" applyFont="1" applyFill="1" applyBorder="1" applyAlignment="1">
      <alignment horizontal="left" vertical="center" wrapText="1"/>
    </xf>
    <xf numFmtId="0" fontId="15" fillId="2" borderId="48" xfId="0" applyFont="1" applyFill="1" applyBorder="1" applyAlignment="1">
      <alignment horizontal="left" vertical="center" wrapText="1"/>
    </xf>
    <xf numFmtId="0" fontId="9" fillId="0" borderId="54" xfId="0" applyFont="1" applyBorder="1" applyAlignment="1">
      <alignment horizontal="left" vertical="center" wrapText="1"/>
    </xf>
    <xf numFmtId="0" fontId="15" fillId="0" borderId="1" xfId="0" applyFont="1" applyBorder="1" applyAlignment="1">
      <alignment horizontal="left" vertical="center" wrapText="1"/>
    </xf>
    <xf numFmtId="0" fontId="15" fillId="0" borderId="56" xfId="0" applyFont="1" applyBorder="1" applyAlignment="1">
      <alignment horizontal="left" vertical="center" wrapText="1"/>
    </xf>
    <xf numFmtId="0" fontId="15" fillId="0" borderId="54" xfId="0" applyFont="1" applyBorder="1" applyAlignment="1">
      <alignment horizontal="left" vertical="center" wrapText="1"/>
    </xf>
    <xf numFmtId="0" fontId="8" fillId="0" borderId="1" xfId="0" applyFont="1" applyBorder="1" applyAlignment="1">
      <alignment horizontal="center" vertical="center" wrapText="1"/>
    </xf>
    <xf numFmtId="0" fontId="8" fillId="0" borderId="6" xfId="0" applyFont="1" applyBorder="1" applyAlignment="1">
      <alignment horizontal="center" vertical="center" wrapText="1"/>
    </xf>
    <xf numFmtId="0" fontId="9" fillId="2" borderId="1" xfId="0" applyFont="1" applyFill="1" applyBorder="1" applyAlignment="1">
      <alignment horizontal="left" vertical="center" wrapText="1"/>
    </xf>
    <xf numFmtId="167" fontId="9" fillId="2" borderId="1" xfId="1" applyNumberFormat="1" applyFont="1" applyFill="1" applyBorder="1" applyAlignment="1" applyProtection="1">
      <alignment horizontal="left" vertical="center" wrapText="1"/>
      <protection locked="0"/>
    </xf>
    <xf numFmtId="0" fontId="17" fillId="0" borderId="6" xfId="0" applyFont="1" applyBorder="1" applyAlignment="1">
      <alignment horizontal="center" vertical="center" wrapText="1"/>
    </xf>
    <xf numFmtId="0" fontId="15" fillId="2" borderId="1" xfId="0" applyFont="1" applyFill="1" applyBorder="1" applyAlignment="1">
      <alignment horizontal="center" vertical="center" wrapText="1"/>
    </xf>
    <xf numFmtId="0" fontId="9" fillId="2" borderId="56" xfId="0" applyFont="1" applyFill="1" applyBorder="1" applyAlignment="1">
      <alignment horizontal="left" vertical="center" wrapText="1"/>
    </xf>
    <xf numFmtId="2" fontId="15" fillId="2" borderId="7" xfId="0" applyNumberFormat="1" applyFont="1" applyFill="1" applyBorder="1" applyAlignment="1">
      <alignment horizontal="center" vertical="center" wrapText="1"/>
    </xf>
    <xf numFmtId="0" fontId="9" fillId="2" borderId="54" xfId="0" applyFont="1" applyFill="1" applyBorder="1" applyAlignment="1">
      <alignment horizontal="left" vertical="center" wrapText="1"/>
    </xf>
    <xf numFmtId="0" fontId="15" fillId="0" borderId="17" xfId="0" applyFont="1" applyBorder="1" applyAlignment="1">
      <alignment horizontal="left" vertical="center" wrapText="1"/>
    </xf>
    <xf numFmtId="0" fontId="15" fillId="2" borderId="53" xfId="0" applyFont="1" applyFill="1" applyBorder="1" applyAlignment="1">
      <alignment horizontal="left" vertical="center" wrapText="1"/>
    </xf>
    <xf numFmtId="0" fontId="9" fillId="0" borderId="21" xfId="0" applyFont="1" applyBorder="1" applyAlignment="1">
      <alignment horizontal="left" vertical="center" wrapText="1"/>
    </xf>
    <xf numFmtId="0" fontId="15" fillId="0" borderId="101" xfId="0" applyFont="1" applyBorder="1" applyAlignment="1">
      <alignment horizontal="center" vertical="center" wrapText="1"/>
    </xf>
    <xf numFmtId="0" fontId="9" fillId="0" borderId="47" xfId="0" applyFont="1" applyBorder="1" applyAlignment="1">
      <alignment horizontal="left" vertical="center" wrapText="1"/>
    </xf>
    <xf numFmtId="0" fontId="33" fillId="2" borderId="53" xfId="0" applyFont="1" applyFill="1" applyBorder="1" applyAlignment="1">
      <alignment horizontal="center" vertical="center" wrapText="1"/>
    </xf>
    <xf numFmtId="0" fontId="15" fillId="2" borderId="56" xfId="0" applyFont="1" applyFill="1" applyBorder="1" applyAlignment="1">
      <alignment horizontal="left" vertical="center" wrapText="1"/>
    </xf>
    <xf numFmtId="167" fontId="9" fillId="0" borderId="1" xfId="3" applyNumberFormat="1" applyFont="1" applyBorder="1" applyAlignment="1" applyProtection="1">
      <alignment horizontal="center" vertical="center" wrapText="1"/>
      <protection locked="0"/>
    </xf>
    <xf numFmtId="0" fontId="9" fillId="2" borderId="54" xfId="0" applyFont="1" applyFill="1" applyBorder="1" applyAlignment="1">
      <alignment horizontal="center" vertical="center" wrapText="1"/>
    </xf>
    <xf numFmtId="0" fontId="9" fillId="2" borderId="1" xfId="0" applyFont="1" applyFill="1" applyBorder="1" applyAlignment="1">
      <alignment horizontal="center" vertical="center" wrapText="1"/>
    </xf>
    <xf numFmtId="0" fontId="15" fillId="0" borderId="53" xfId="0" applyFont="1" applyBorder="1" applyAlignment="1">
      <alignment horizontal="left" vertical="center" wrapText="1"/>
    </xf>
    <xf numFmtId="0" fontId="15" fillId="0" borderId="48" xfId="0" applyFont="1" applyBorder="1" applyAlignment="1">
      <alignment horizontal="left" vertical="center" wrapText="1"/>
    </xf>
    <xf numFmtId="0" fontId="9" fillId="2" borderId="48" xfId="0" applyFont="1" applyFill="1" applyBorder="1" applyAlignment="1">
      <alignment horizontal="left" vertical="center" wrapText="1"/>
    </xf>
    <xf numFmtId="0" fontId="9" fillId="2" borderId="56" xfId="0" applyFont="1" applyFill="1" applyBorder="1" applyAlignment="1">
      <alignment horizontal="center" vertical="center" wrapText="1"/>
    </xf>
    <xf numFmtId="0" fontId="15" fillId="2" borderId="54" xfId="0" applyFont="1" applyFill="1" applyBorder="1" applyAlignment="1">
      <alignment horizontal="center" vertical="center" wrapText="1"/>
    </xf>
    <xf numFmtId="0" fontId="15" fillId="2" borderId="56" xfId="0" applyFont="1" applyFill="1" applyBorder="1" applyAlignment="1">
      <alignment horizontal="center" vertical="center" wrapText="1"/>
    </xf>
    <xf numFmtId="167" fontId="9" fillId="0" borderId="47" xfId="3" applyNumberFormat="1" applyFont="1" applyBorder="1" applyAlignment="1" applyProtection="1">
      <alignment horizontal="left" vertical="center" wrapText="1"/>
      <protection locked="0"/>
    </xf>
    <xf numFmtId="0" fontId="9" fillId="0" borderId="53" xfId="0" applyFont="1" applyBorder="1" applyAlignment="1">
      <alignment horizontal="left" vertical="center" wrapText="1"/>
    </xf>
    <xf numFmtId="0" fontId="9" fillId="0" borderId="48" xfId="0" applyFont="1" applyBorder="1" applyAlignment="1">
      <alignment horizontal="left" vertical="center" wrapText="1"/>
    </xf>
    <xf numFmtId="0" fontId="15" fillId="2" borderId="101" xfId="0" applyFont="1" applyFill="1" applyBorder="1" applyAlignment="1">
      <alignment horizontal="left" vertical="center" wrapText="1"/>
    </xf>
    <xf numFmtId="0" fontId="15" fillId="2" borderId="103" xfId="0" applyFont="1" applyFill="1" applyBorder="1" applyAlignment="1">
      <alignment horizontal="left" vertical="center" wrapText="1"/>
    </xf>
    <xf numFmtId="0" fontId="15" fillId="0" borderId="49" xfId="0" applyFont="1" applyBorder="1" applyAlignment="1">
      <alignment vertical="center" wrapText="1"/>
    </xf>
    <xf numFmtId="0" fontId="0" fillId="0" borderId="37" xfId="0" applyBorder="1" applyAlignment="1">
      <alignment horizontal="center" vertical="center" wrapText="1"/>
    </xf>
    <xf numFmtId="0" fontId="0" fillId="0" borderId="38" xfId="0" applyBorder="1" applyAlignment="1">
      <alignment horizontal="center" vertical="center" wrapText="1"/>
    </xf>
    <xf numFmtId="0" fontId="0" fillId="0" borderId="39" xfId="0" applyBorder="1" applyAlignment="1">
      <alignment horizontal="center" vertical="center" wrapText="1"/>
    </xf>
    <xf numFmtId="0" fontId="5" fillId="3" borderId="40" xfId="0" applyFont="1" applyFill="1" applyBorder="1" applyAlignment="1">
      <alignment horizontal="center" vertical="center" wrapText="1"/>
    </xf>
    <xf numFmtId="0" fontId="5" fillId="3" borderId="41" xfId="0" applyFont="1" applyFill="1" applyBorder="1" applyAlignment="1">
      <alignment horizontal="center" vertical="center" wrapText="1"/>
    </xf>
    <xf numFmtId="0" fontId="5" fillId="3" borderId="61" xfId="0" applyFont="1" applyFill="1" applyBorder="1" applyAlignment="1">
      <alignment horizontal="center" vertical="center" wrapText="1"/>
    </xf>
    <xf numFmtId="0" fontId="4" fillId="0" borderId="37" xfId="0" applyFont="1" applyBorder="1" applyAlignment="1">
      <alignment horizontal="right" vertical="center" wrapText="1"/>
    </xf>
    <xf numFmtId="0" fontId="4" fillId="0" borderId="38" xfId="0" applyFont="1" applyBorder="1" applyAlignment="1">
      <alignment horizontal="right" vertical="center" wrapText="1"/>
    </xf>
    <xf numFmtId="0" fontId="4" fillId="0" borderId="39" xfId="0" applyFont="1" applyBorder="1" applyAlignment="1">
      <alignment horizontal="right" vertical="center" wrapText="1"/>
    </xf>
    <xf numFmtId="0" fontId="13" fillId="0" borderId="37" xfId="0" applyFont="1" applyBorder="1" applyAlignment="1">
      <alignment horizontal="center" vertical="center"/>
    </xf>
    <xf numFmtId="0" fontId="13" fillId="0" borderId="38" xfId="0" applyFont="1" applyBorder="1" applyAlignment="1">
      <alignment horizontal="center" vertical="center"/>
    </xf>
    <xf numFmtId="0" fontId="13" fillId="0" borderId="62" xfId="0" applyFont="1" applyBorder="1" applyAlignment="1">
      <alignment horizontal="center" vertical="center"/>
    </xf>
    <xf numFmtId="0" fontId="3" fillId="0" borderId="37" xfId="0" applyFont="1" applyBorder="1" applyAlignment="1">
      <alignment horizontal="right" vertical="center" wrapText="1"/>
    </xf>
    <xf numFmtId="0" fontId="3" fillId="0" borderId="38" xfId="0" applyFont="1" applyBorder="1" applyAlignment="1">
      <alignment horizontal="right" vertical="center" wrapText="1"/>
    </xf>
    <xf numFmtId="0" fontId="3" fillId="0" borderId="39" xfId="0" applyFont="1" applyBorder="1" applyAlignment="1">
      <alignment horizontal="right" vertical="center" wrapText="1"/>
    </xf>
    <xf numFmtId="0" fontId="12" fillId="0" borderId="63" xfId="0" applyFont="1" applyBorder="1" applyAlignment="1">
      <alignment horizontal="center" vertical="center"/>
    </xf>
    <xf numFmtId="0" fontId="12" fillId="0" borderId="64" xfId="0" applyFont="1" applyBorder="1" applyAlignment="1">
      <alignment horizontal="center" vertical="center"/>
    </xf>
    <xf numFmtId="0" fontId="12" fillId="0" borderId="65" xfId="0" applyFont="1" applyBorder="1" applyAlignment="1">
      <alignment horizontal="center" vertical="center"/>
    </xf>
    <xf numFmtId="0" fontId="14" fillId="3" borderId="10" xfId="0" applyFont="1" applyFill="1" applyBorder="1" applyAlignment="1">
      <alignment horizontal="center" vertical="center" wrapText="1"/>
    </xf>
    <xf numFmtId="0" fontId="14" fillId="3" borderId="11" xfId="0" applyFont="1" applyFill="1" applyBorder="1" applyAlignment="1">
      <alignment horizontal="center" vertical="center" wrapText="1"/>
    </xf>
    <xf numFmtId="0" fontId="14" fillId="3" borderId="32" xfId="0" applyFont="1" applyFill="1" applyBorder="1" applyAlignment="1">
      <alignment horizontal="center" vertical="center" wrapText="1"/>
    </xf>
    <xf numFmtId="0" fontId="14" fillId="3" borderId="9" xfId="0" applyFont="1" applyFill="1" applyBorder="1" applyAlignment="1">
      <alignment horizontal="center" vertical="center" wrapText="1"/>
    </xf>
    <xf numFmtId="0" fontId="6" fillId="3" borderId="0" xfId="0" applyFont="1" applyFill="1" applyAlignment="1">
      <alignment horizontal="center" vertical="center" wrapText="1"/>
    </xf>
    <xf numFmtId="0" fontId="6" fillId="3" borderId="9" xfId="0" applyFont="1" applyFill="1" applyBorder="1" applyAlignment="1">
      <alignment horizontal="center" vertical="center" wrapText="1"/>
    </xf>
    <xf numFmtId="0" fontId="6" fillId="3" borderId="10" xfId="0" applyFont="1" applyFill="1" applyBorder="1" applyAlignment="1">
      <alignment horizontal="center" vertical="center" wrapText="1"/>
    </xf>
    <xf numFmtId="0" fontId="11" fillId="2" borderId="0" xfId="0" applyFont="1" applyFill="1" applyAlignment="1">
      <alignment horizontal="center" vertical="center" wrapText="1"/>
    </xf>
    <xf numFmtId="0" fontId="14" fillId="3" borderId="22" xfId="0" applyFont="1" applyFill="1" applyBorder="1" applyAlignment="1">
      <alignment horizontal="center" vertical="center" wrapText="1"/>
    </xf>
    <xf numFmtId="0" fontId="14" fillId="3" borderId="23" xfId="0" applyFont="1" applyFill="1" applyBorder="1" applyAlignment="1">
      <alignment horizontal="center" vertical="center" wrapText="1"/>
    </xf>
    <xf numFmtId="0" fontId="14" fillId="3" borderId="31" xfId="0" applyFont="1" applyFill="1" applyBorder="1" applyAlignment="1">
      <alignment horizontal="center" vertical="center" wrapText="1"/>
    </xf>
    <xf numFmtId="0" fontId="14" fillId="3" borderId="28" xfId="0" applyFont="1" applyFill="1" applyBorder="1" applyAlignment="1">
      <alignment horizontal="center" vertical="center" wrapText="1"/>
    </xf>
    <xf numFmtId="0" fontId="14" fillId="3" borderId="36" xfId="0" applyFont="1" applyFill="1" applyBorder="1" applyAlignment="1">
      <alignment horizontal="center" vertical="center" wrapText="1"/>
    </xf>
    <xf numFmtId="0" fontId="14" fillId="3" borderId="24" xfId="0" applyFont="1" applyFill="1" applyBorder="1" applyAlignment="1">
      <alignment horizontal="center" vertical="center" wrapText="1"/>
    </xf>
    <xf numFmtId="0" fontId="25" fillId="0" borderId="68" xfId="0" applyFont="1" applyBorder="1" applyAlignment="1">
      <alignment horizontal="center" vertical="center" wrapText="1"/>
    </xf>
    <xf numFmtId="0" fontId="25" fillId="2" borderId="68" xfId="0" applyFont="1" applyFill="1" applyBorder="1" applyAlignment="1">
      <alignment horizontal="center" vertical="center" wrapText="1"/>
    </xf>
    <xf numFmtId="0" fontId="25" fillId="0" borderId="68" xfId="0" applyFont="1" applyBorder="1" applyAlignment="1">
      <alignment horizontal="left" vertical="center" wrapText="1"/>
    </xf>
    <xf numFmtId="0" fontId="26" fillId="5" borderId="68" xfId="0" applyFont="1" applyFill="1" applyBorder="1" applyAlignment="1">
      <alignment horizontal="center" vertical="center" wrapText="1"/>
    </xf>
    <xf numFmtId="0" fontId="10" fillId="2" borderId="0" xfId="0" applyFont="1" applyFill="1" applyAlignment="1">
      <alignment horizontal="center" vertical="center" wrapText="1"/>
    </xf>
    <xf numFmtId="0" fontId="14" fillId="3" borderId="66" xfId="0" applyFont="1" applyFill="1" applyBorder="1" applyAlignment="1">
      <alignment horizontal="center" vertical="center" wrapText="1"/>
    </xf>
    <xf numFmtId="0" fontId="14" fillId="3" borderId="67" xfId="0" applyFont="1" applyFill="1" applyBorder="1" applyAlignment="1">
      <alignment horizontal="center" vertical="center" wrapText="1"/>
    </xf>
    <xf numFmtId="0" fontId="19" fillId="0" borderId="68" xfId="0" applyFont="1" applyBorder="1" applyAlignment="1">
      <alignment horizontal="left" vertical="center" wrapText="1"/>
    </xf>
    <xf numFmtId="0" fontId="24" fillId="5" borderId="68" xfId="0" applyFont="1" applyFill="1" applyBorder="1" applyAlignment="1">
      <alignment horizontal="center" vertical="center" wrapText="1"/>
    </xf>
    <xf numFmtId="0" fontId="25" fillId="2" borderId="68" xfId="0" applyFont="1" applyFill="1" applyBorder="1" applyAlignment="1">
      <alignment horizontal="left" vertical="center" wrapText="1"/>
    </xf>
    <xf numFmtId="0" fontId="25" fillId="0" borderId="68" xfId="0" applyFont="1" applyBorder="1" applyAlignment="1">
      <alignment vertical="center" wrapText="1"/>
    </xf>
    <xf numFmtId="0" fontId="19" fillId="2" borderId="68" xfId="0" applyFont="1" applyFill="1" applyBorder="1" applyAlignment="1">
      <alignment horizontal="left" vertical="center" wrapText="1"/>
    </xf>
    <xf numFmtId="0" fontId="1" fillId="0" borderId="68" xfId="0" applyFont="1" applyBorder="1" applyAlignment="1">
      <alignment horizontal="left" vertical="center" wrapText="1"/>
    </xf>
    <xf numFmtId="0" fontId="1" fillId="0" borderId="68" xfId="0" applyFont="1" applyBorder="1" applyAlignment="1">
      <alignment vertical="center" wrapText="1"/>
    </xf>
    <xf numFmtId="167" fontId="1" fillId="2" borderId="68" xfId="1" applyNumberFormat="1" applyFill="1" applyBorder="1" applyAlignment="1" applyProtection="1">
      <alignment vertical="center" wrapText="1"/>
      <protection locked="0"/>
    </xf>
    <xf numFmtId="0" fontId="1" fillId="2" borderId="68" xfId="0" applyFont="1" applyFill="1" applyBorder="1" applyAlignment="1">
      <alignment vertical="center" wrapText="1"/>
    </xf>
    <xf numFmtId="167" fontId="1" fillId="0" borderId="68" xfId="1" applyNumberFormat="1" applyBorder="1" applyAlignment="1" applyProtection="1">
      <alignment vertical="center" wrapText="1"/>
      <protection locked="0"/>
    </xf>
    <xf numFmtId="0" fontId="1" fillId="0" borderId="68" xfId="0" applyFont="1" applyBorder="1" applyAlignment="1">
      <alignment horizontal="center" vertical="center" wrapText="1"/>
    </xf>
    <xf numFmtId="0" fontId="1" fillId="2" borderId="68" xfId="0" applyFont="1" applyFill="1" applyBorder="1" applyAlignment="1">
      <alignment horizontal="left" vertical="center" wrapText="1"/>
    </xf>
    <xf numFmtId="0" fontId="28" fillId="4" borderId="68" xfId="0" applyFont="1" applyFill="1" applyBorder="1" applyAlignment="1">
      <alignment horizontal="center" vertical="center" wrapText="1"/>
    </xf>
    <xf numFmtId="0" fontId="15" fillId="0" borderId="68" xfId="0" applyFont="1" applyBorder="1" applyAlignment="1">
      <alignment vertical="center" wrapText="1"/>
    </xf>
    <xf numFmtId="0" fontId="24" fillId="4" borderId="68" xfId="0" applyFont="1" applyFill="1" applyBorder="1" applyAlignment="1">
      <alignment horizontal="center" vertical="center" wrapText="1"/>
    </xf>
    <xf numFmtId="0" fontId="25" fillId="2" borderId="69" xfId="0" applyFont="1" applyFill="1" applyBorder="1" applyAlignment="1">
      <alignment horizontal="center" vertical="center" wrapText="1"/>
    </xf>
    <xf numFmtId="0" fontId="25" fillId="2" borderId="97" xfId="0" applyFont="1" applyFill="1" applyBorder="1" applyAlignment="1">
      <alignment horizontal="center" vertical="center" wrapText="1"/>
    </xf>
    <xf numFmtId="0" fontId="25" fillId="2" borderId="82" xfId="0" applyFont="1" applyFill="1" applyBorder="1" applyAlignment="1">
      <alignment horizontal="center" vertical="center" wrapText="1"/>
    </xf>
    <xf numFmtId="0" fontId="25" fillId="2" borderId="69" xfId="0" applyFont="1" applyFill="1" applyBorder="1" applyAlignment="1">
      <alignment horizontal="left" vertical="center" wrapText="1"/>
    </xf>
    <xf numFmtId="0" fontId="25" fillId="2" borderId="97" xfId="0" applyFont="1" applyFill="1" applyBorder="1" applyAlignment="1">
      <alignment horizontal="left" vertical="center" wrapText="1"/>
    </xf>
    <xf numFmtId="0" fontId="25" fillId="2" borderId="82" xfId="0" applyFont="1" applyFill="1" applyBorder="1" applyAlignment="1">
      <alignment horizontal="left" vertical="center" wrapText="1"/>
    </xf>
    <xf numFmtId="0" fontId="25" fillId="0" borderId="69" xfId="0" applyFont="1" applyBorder="1" applyAlignment="1">
      <alignment horizontal="center" vertical="center" wrapText="1"/>
    </xf>
    <xf numFmtId="0" fontId="25" fillId="0" borderId="97" xfId="0" applyFont="1" applyBorder="1" applyAlignment="1">
      <alignment horizontal="center" vertical="center" wrapText="1"/>
    </xf>
    <xf numFmtId="0" fontId="25" fillId="0" borderId="82" xfId="0" applyFont="1" applyBorder="1" applyAlignment="1">
      <alignment horizontal="center" vertical="center" wrapText="1"/>
    </xf>
    <xf numFmtId="0" fontId="25" fillId="0" borderId="69" xfId="0" applyFont="1" applyBorder="1" applyAlignment="1">
      <alignment horizontal="left" vertical="center" wrapText="1"/>
    </xf>
    <xf numFmtId="0" fontId="25" fillId="0" borderId="97" xfId="0" applyFont="1" applyBorder="1" applyAlignment="1">
      <alignment horizontal="left" vertical="center" wrapText="1"/>
    </xf>
    <xf numFmtId="0" fontId="25" fillId="0" borderId="82" xfId="0" applyFont="1" applyBorder="1" applyAlignment="1">
      <alignment horizontal="left" vertical="center" wrapText="1"/>
    </xf>
    <xf numFmtId="0" fontId="1" fillId="0" borderId="69" xfId="0" applyFont="1" applyBorder="1" applyAlignment="1">
      <alignment horizontal="left" vertical="center" wrapText="1"/>
    </xf>
    <xf numFmtId="0" fontId="1" fillId="0" borderId="82" xfId="0" applyFont="1" applyBorder="1" applyAlignment="1">
      <alignment horizontal="left" vertical="center" wrapText="1"/>
    </xf>
    <xf numFmtId="0" fontId="10" fillId="2" borderId="68" xfId="0" applyFont="1" applyFill="1" applyBorder="1" applyAlignment="1">
      <alignment horizontal="left" vertical="center" wrapText="1"/>
    </xf>
    <xf numFmtId="167" fontId="1" fillId="0" borderId="68" xfId="3" applyNumberFormat="1" applyBorder="1" applyAlignment="1" applyProtection="1">
      <alignment vertical="center" wrapText="1"/>
      <protection locked="0"/>
    </xf>
    <xf numFmtId="0" fontId="25" fillId="0" borderId="68" xfId="0" applyFont="1" applyBorder="1" applyAlignment="1">
      <alignment vertical="center"/>
    </xf>
    <xf numFmtId="167" fontId="1" fillId="2" borderId="68" xfId="3" applyNumberFormat="1" applyFill="1" applyBorder="1" applyAlignment="1" applyProtection="1">
      <alignment vertical="center" wrapText="1"/>
      <protection locked="0"/>
    </xf>
    <xf numFmtId="0" fontId="25" fillId="0" borderId="68" xfId="3" applyFont="1" applyBorder="1" applyAlignment="1" applyProtection="1">
      <alignment horizontal="center" vertical="center" wrapText="1"/>
      <protection locked="0"/>
    </xf>
    <xf numFmtId="167" fontId="25" fillId="0" borderId="68" xfId="3" applyNumberFormat="1" applyFont="1" applyBorder="1" applyAlignment="1" applyProtection="1">
      <alignment horizontal="left" vertical="center" wrapText="1"/>
      <protection locked="0"/>
    </xf>
    <xf numFmtId="167" fontId="1" fillId="0" borderId="68" xfId="3" applyNumberFormat="1" applyBorder="1" applyAlignment="1" applyProtection="1">
      <alignment horizontal="left" vertical="center" wrapText="1"/>
      <protection locked="0"/>
    </xf>
    <xf numFmtId="0" fontId="24" fillId="2" borderId="68" xfId="0" applyFont="1" applyFill="1" applyBorder="1" applyAlignment="1">
      <alignment horizontal="center" vertical="center" wrapText="1"/>
    </xf>
    <xf numFmtId="0" fontId="24" fillId="2" borderId="68" xfId="0" applyFont="1" applyFill="1" applyBorder="1" applyAlignment="1">
      <alignment horizontal="left" vertical="center" wrapText="1"/>
    </xf>
    <xf numFmtId="167" fontId="19" fillId="0" borderId="68" xfId="3" applyNumberFormat="1" applyFont="1" applyBorder="1" applyAlignment="1" applyProtection="1">
      <alignment horizontal="left" vertical="center" wrapText="1"/>
      <protection locked="0"/>
    </xf>
    <xf numFmtId="0" fontId="25" fillId="0" borderId="74" xfId="0" applyFont="1" applyBorder="1" applyAlignment="1">
      <alignment horizontal="center" vertical="center" wrapText="1"/>
    </xf>
    <xf numFmtId="0" fontId="25" fillId="2" borderId="74" xfId="0" applyFont="1" applyFill="1" applyBorder="1" applyAlignment="1">
      <alignment horizontal="center" vertical="center" wrapText="1"/>
    </xf>
    <xf numFmtId="0" fontId="1" fillId="0" borderId="86" xfId="0" applyFont="1" applyBorder="1" applyAlignment="1">
      <alignment horizontal="left" vertical="center" wrapText="1"/>
    </xf>
    <xf numFmtId="0" fontId="1" fillId="0" borderId="88" xfId="0" applyFont="1" applyBorder="1" applyAlignment="1">
      <alignment horizontal="left" vertical="center" wrapText="1"/>
    </xf>
    <xf numFmtId="167" fontId="1" fillId="0" borderId="68" xfId="1" applyNumberFormat="1" applyBorder="1" applyAlignment="1" applyProtection="1">
      <alignment horizontal="left" vertical="center" wrapText="1"/>
      <protection locked="0"/>
    </xf>
    <xf numFmtId="0" fontId="1" fillId="0" borderId="89" xfId="0" applyFont="1" applyBorder="1" applyAlignment="1">
      <alignment horizontal="left" vertical="center" wrapText="1"/>
    </xf>
    <xf numFmtId="0" fontId="1" fillId="0" borderId="85" xfId="0" applyFont="1" applyBorder="1" applyAlignment="1">
      <alignment horizontal="left" vertical="center" wrapText="1"/>
    </xf>
    <xf numFmtId="0" fontId="1" fillId="0" borderId="90" xfId="0" applyFont="1" applyBorder="1" applyAlignment="1">
      <alignment horizontal="left" vertical="center" wrapText="1"/>
    </xf>
    <xf numFmtId="0" fontId="25" fillId="2" borderId="92" xfId="0" applyFont="1" applyFill="1" applyBorder="1" applyAlignment="1">
      <alignment horizontal="left" vertical="center" wrapText="1"/>
    </xf>
    <xf numFmtId="0" fontId="25" fillId="2" borderId="95" xfId="0" applyFont="1" applyFill="1" applyBorder="1" applyAlignment="1">
      <alignment horizontal="left" vertical="center" wrapText="1"/>
    </xf>
    <xf numFmtId="0" fontId="25" fillId="2" borderId="77" xfId="0" applyFont="1" applyFill="1" applyBorder="1" applyAlignment="1">
      <alignment horizontal="left" vertical="center" wrapText="1"/>
    </xf>
    <xf numFmtId="0" fontId="25" fillId="2" borderId="78" xfId="0" applyFont="1" applyFill="1" applyBorder="1" applyAlignment="1">
      <alignment horizontal="left" vertical="center" wrapText="1"/>
    </xf>
    <xf numFmtId="0" fontId="1" fillId="0" borderId="91" xfId="0" applyFont="1" applyBorder="1" applyAlignment="1">
      <alignment horizontal="left" vertical="center" wrapText="1"/>
    </xf>
    <xf numFmtId="0" fontId="1" fillId="0" borderId="91" xfId="0" applyFont="1" applyBorder="1" applyAlignment="1">
      <alignment vertical="center" wrapText="1"/>
    </xf>
    <xf numFmtId="0" fontId="1" fillId="0" borderId="85" xfId="0" applyFont="1" applyBorder="1" applyAlignment="1">
      <alignment vertical="center" wrapText="1"/>
    </xf>
    <xf numFmtId="0" fontId="1" fillId="0" borderId="90" xfId="0" applyFont="1" applyBorder="1" applyAlignment="1">
      <alignment vertical="center" wrapText="1"/>
    </xf>
    <xf numFmtId="0" fontId="1" fillId="0" borderId="96" xfId="0" applyFont="1" applyBorder="1" applyAlignment="1">
      <alignment vertical="center" wrapText="1"/>
    </xf>
    <xf numFmtId="0" fontId="1" fillId="0" borderId="97" xfId="0" applyFont="1" applyBorder="1" applyAlignment="1">
      <alignment vertical="center" wrapText="1"/>
    </xf>
    <xf numFmtId="0" fontId="1" fillId="2" borderId="86" xfId="0" applyFont="1" applyFill="1" applyBorder="1" applyAlignment="1">
      <alignment horizontal="left" vertical="center" wrapText="1"/>
    </xf>
    <xf numFmtId="0" fontId="1" fillId="2" borderId="85" xfId="0" applyFont="1" applyFill="1" applyBorder="1" applyAlignment="1">
      <alignment horizontal="left" vertical="center" wrapText="1"/>
    </xf>
    <xf numFmtId="0" fontId="24" fillId="4" borderId="70" xfId="0" applyFont="1" applyFill="1" applyBorder="1" applyAlignment="1">
      <alignment horizontal="center" vertical="center" wrapText="1"/>
    </xf>
    <xf numFmtId="0" fontId="24" fillId="4" borderId="71" xfId="0" applyFont="1" applyFill="1" applyBorder="1" applyAlignment="1">
      <alignment horizontal="center" vertical="center" wrapText="1"/>
    </xf>
    <xf numFmtId="0" fontId="24" fillId="4" borderId="75" xfId="0" applyFont="1" applyFill="1" applyBorder="1" applyAlignment="1">
      <alignment horizontal="center" vertical="center" wrapText="1"/>
    </xf>
    <xf numFmtId="0" fontId="24" fillId="4" borderId="76" xfId="0" applyFont="1" applyFill="1" applyBorder="1" applyAlignment="1">
      <alignment horizontal="center" vertical="center" wrapText="1"/>
    </xf>
    <xf numFmtId="0" fontId="24" fillId="4" borderId="98" xfId="0" applyFont="1" applyFill="1" applyBorder="1" applyAlignment="1">
      <alignment horizontal="center" vertical="center" wrapText="1"/>
    </xf>
    <xf numFmtId="0" fontId="24" fillId="4" borderId="99" xfId="0" applyFont="1" applyFill="1" applyBorder="1" applyAlignment="1">
      <alignment horizontal="center" vertical="center" wrapText="1"/>
    </xf>
    <xf numFmtId="0" fontId="1" fillId="2" borderId="68" xfId="0" applyFont="1" applyFill="1" applyBorder="1" applyAlignment="1">
      <alignment horizontal="center" vertical="center" wrapText="1"/>
    </xf>
    <xf numFmtId="0" fontId="25" fillId="2" borderId="79" xfId="0" applyFont="1" applyFill="1" applyBorder="1" applyAlignment="1">
      <alignment horizontal="left" vertical="center" wrapText="1"/>
    </xf>
    <xf numFmtId="0" fontId="26" fillId="4" borderId="68" xfId="0" applyFont="1" applyFill="1" applyBorder="1" applyAlignment="1">
      <alignment horizontal="center" vertical="center" wrapText="1"/>
    </xf>
    <xf numFmtId="0" fontId="24" fillId="7" borderId="68" xfId="0" applyFont="1" applyFill="1" applyBorder="1" applyAlignment="1">
      <alignment horizontal="center" vertical="center" wrapText="1"/>
    </xf>
    <xf numFmtId="167" fontId="19" fillId="0" borderId="68" xfId="3" applyNumberFormat="1" applyFont="1" applyBorder="1" applyAlignment="1" applyProtection="1">
      <alignment vertical="center" wrapText="1"/>
      <protection locked="0"/>
    </xf>
    <xf numFmtId="0" fontId="26" fillId="6" borderId="68" xfId="0" applyFont="1" applyFill="1" applyBorder="1" applyAlignment="1">
      <alignment horizontal="center" vertical="center" wrapText="1"/>
    </xf>
    <xf numFmtId="0" fontId="11" fillId="0" borderId="68" xfId="0" applyFont="1" applyBorder="1" applyAlignment="1">
      <alignment horizontal="center" vertical="center" textRotation="90" wrapText="1"/>
    </xf>
    <xf numFmtId="0" fontId="26" fillId="2" borderId="68" xfId="0" applyFont="1" applyFill="1" applyBorder="1" applyAlignment="1">
      <alignment horizontal="center" vertical="center" wrapText="1"/>
    </xf>
    <xf numFmtId="167" fontId="1" fillId="2" borderId="68" xfId="3" applyNumberFormat="1" applyFill="1" applyBorder="1" applyAlignment="1" applyProtection="1">
      <alignment horizontal="left" vertical="center" wrapText="1"/>
      <protection locked="0"/>
    </xf>
    <xf numFmtId="0" fontId="29" fillId="2" borderId="68" xfId="0" applyFont="1" applyFill="1" applyBorder="1" applyAlignment="1">
      <alignment horizontal="center" vertical="center" wrapText="1"/>
    </xf>
    <xf numFmtId="0" fontId="15" fillId="2" borderId="1" xfId="0" applyFont="1" applyFill="1" applyBorder="1" applyAlignment="1">
      <alignment horizontal="left" vertical="center" wrapText="1"/>
    </xf>
    <xf numFmtId="0" fontId="15" fillId="2" borderId="12" xfId="0" applyFont="1" applyFill="1" applyBorder="1" applyAlignment="1">
      <alignment horizontal="left" vertical="center" wrapText="1"/>
    </xf>
    <xf numFmtId="0" fontId="15" fillId="2" borderId="7" xfId="0" applyFont="1" applyFill="1" applyBorder="1" applyAlignment="1">
      <alignment horizontal="left" vertical="center" wrapText="1"/>
    </xf>
    <xf numFmtId="0" fontId="17" fillId="0" borderId="47" xfId="0" applyFont="1" applyBorder="1" applyAlignment="1">
      <alignment horizontal="center" vertical="center" wrapText="1"/>
    </xf>
    <xf numFmtId="0" fontId="17" fillId="0" borderId="1" xfId="0" applyFont="1" applyBorder="1" applyAlignment="1">
      <alignment horizontal="center" vertical="center" wrapText="1"/>
    </xf>
    <xf numFmtId="0" fontId="17" fillId="2" borderId="19" xfId="0" applyFont="1" applyFill="1" applyBorder="1" applyAlignment="1">
      <alignment horizontal="center" vertical="center" wrapText="1"/>
    </xf>
    <xf numFmtId="0" fontId="17" fillId="2" borderId="26"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5" fillId="0" borderId="1" xfId="0" applyFont="1" applyBorder="1" applyAlignment="1">
      <alignment horizontal="center" vertical="center" wrapText="1"/>
    </xf>
    <xf numFmtId="0" fontId="17" fillId="2" borderId="12" xfId="0" applyFont="1" applyFill="1" applyBorder="1" applyAlignment="1">
      <alignment horizontal="center" vertical="center" wrapText="1"/>
    </xf>
    <xf numFmtId="0" fontId="17" fillId="0" borderId="48" xfId="0" applyFont="1" applyBorder="1" applyAlignment="1">
      <alignment horizontal="center" vertical="center" wrapText="1"/>
    </xf>
    <xf numFmtId="0" fontId="17" fillId="0" borderId="56" xfId="0" applyFont="1" applyBorder="1" applyAlignment="1">
      <alignment horizontal="center" vertical="center" wrapText="1"/>
    </xf>
    <xf numFmtId="0" fontId="17" fillId="2" borderId="49" xfId="0" applyFont="1" applyFill="1" applyBorder="1" applyAlignment="1">
      <alignment horizontal="center" vertical="center" wrapText="1"/>
    </xf>
    <xf numFmtId="2" fontId="15" fillId="2" borderId="7" xfId="0" applyNumberFormat="1" applyFont="1" applyFill="1" applyBorder="1" applyAlignment="1">
      <alignment horizontal="center" vertical="center" wrapText="1"/>
    </xf>
    <xf numFmtId="0" fontId="9" fillId="2" borderId="12" xfId="0" applyFont="1" applyFill="1" applyBorder="1" applyAlignment="1">
      <alignment horizontal="left" vertical="center" wrapText="1"/>
    </xf>
    <xf numFmtId="0" fontId="9" fillId="2" borderId="47" xfId="0" applyFont="1" applyFill="1" applyBorder="1" applyAlignment="1">
      <alignment horizontal="left" vertical="center" wrapText="1"/>
    </xf>
    <xf numFmtId="0" fontId="9" fillId="2" borderId="1" xfId="0" applyFont="1" applyFill="1" applyBorder="1" applyAlignment="1">
      <alignment horizontal="left" vertical="center" wrapText="1"/>
    </xf>
    <xf numFmtId="2" fontId="15" fillId="2" borderId="34" xfId="0" applyNumberFormat="1" applyFont="1" applyFill="1" applyBorder="1" applyAlignment="1">
      <alignment horizontal="center" vertical="center" wrapText="1"/>
    </xf>
    <xf numFmtId="166" fontId="17" fillId="2" borderId="1" xfId="0" applyNumberFormat="1" applyFont="1" applyFill="1" applyBorder="1" applyAlignment="1">
      <alignment horizontal="center" vertical="center" wrapText="1"/>
    </xf>
    <xf numFmtId="0" fontId="9" fillId="2" borderId="1" xfId="0" applyFont="1" applyFill="1" applyBorder="1" applyAlignment="1">
      <alignment horizontal="center" vertical="center" wrapText="1"/>
    </xf>
    <xf numFmtId="0" fontId="17" fillId="2" borderId="47" xfId="0" applyFont="1" applyFill="1" applyBorder="1" applyAlignment="1">
      <alignment horizontal="center" vertical="center" wrapText="1"/>
    </xf>
    <xf numFmtId="0" fontId="17" fillId="2" borderId="1" xfId="0" applyFont="1" applyFill="1" applyBorder="1" applyAlignment="1">
      <alignment horizontal="center" vertical="center" wrapText="1"/>
    </xf>
    <xf numFmtId="0" fontId="9" fillId="0" borderId="1" xfId="0" applyFont="1" applyBorder="1" applyAlignment="1">
      <alignment horizontal="left" vertical="center" wrapText="1"/>
    </xf>
    <xf numFmtId="0" fontId="9" fillId="0" borderId="12" xfId="0" applyFont="1" applyBorder="1" applyAlignment="1">
      <alignment horizontal="left" vertical="center" wrapText="1"/>
    </xf>
    <xf numFmtId="0" fontId="9" fillId="0" borderId="1" xfId="0" applyFont="1" applyBorder="1" applyAlignment="1">
      <alignment horizontal="center" vertical="center" wrapText="1"/>
    </xf>
    <xf numFmtId="0" fontId="15" fillId="2" borderId="101" xfId="0" applyFont="1" applyFill="1" applyBorder="1" applyAlignment="1">
      <alignment horizontal="left" vertical="center" wrapText="1"/>
    </xf>
    <xf numFmtId="0" fontId="9" fillId="2" borderId="12" xfId="0" applyFont="1" applyFill="1" applyBorder="1" applyAlignment="1">
      <alignment horizontal="center" vertical="center" wrapText="1"/>
    </xf>
    <xf numFmtId="0" fontId="6" fillId="3" borderId="43" xfId="0" applyFont="1" applyFill="1" applyBorder="1" applyAlignment="1">
      <alignment horizontal="center" vertical="center" wrapText="1"/>
    </xf>
    <xf numFmtId="0" fontId="6" fillId="3" borderId="44" xfId="0" applyFont="1" applyFill="1" applyBorder="1" applyAlignment="1">
      <alignment horizontal="center" vertical="center" wrapText="1"/>
    </xf>
    <xf numFmtId="0" fontId="6" fillId="3" borderId="45" xfId="0" applyFont="1" applyFill="1" applyBorder="1" applyAlignment="1">
      <alignment horizontal="center" vertical="center" wrapText="1"/>
    </xf>
    <xf numFmtId="0" fontId="15" fillId="2" borderId="1" xfId="0" applyFont="1" applyFill="1" applyBorder="1" applyAlignment="1">
      <alignment horizontal="center" vertical="center" wrapText="1"/>
    </xf>
    <xf numFmtId="0" fontId="9" fillId="2" borderId="56" xfId="0" applyFont="1" applyFill="1" applyBorder="1" applyAlignment="1">
      <alignment horizontal="center" vertical="center" wrapText="1"/>
    </xf>
    <xf numFmtId="0" fontId="17" fillId="2" borderId="55" xfId="0" applyFont="1" applyFill="1" applyBorder="1" applyAlignment="1">
      <alignment horizontal="center" vertical="center" wrapText="1"/>
    </xf>
    <xf numFmtId="0" fontId="8" fillId="2" borderId="53" xfId="0" applyFont="1" applyFill="1" applyBorder="1" applyAlignment="1">
      <alignment horizontal="center" vertical="center" wrapText="1"/>
    </xf>
    <xf numFmtId="0" fontId="8" fillId="2" borderId="54" xfId="0" applyFont="1" applyFill="1" applyBorder="1" applyAlignment="1">
      <alignment horizontal="center" vertical="center" wrapText="1"/>
    </xf>
    <xf numFmtId="0" fontId="8" fillId="2" borderId="47"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8" fillId="2" borderId="48" xfId="0" applyFont="1" applyFill="1" applyBorder="1" applyAlignment="1">
      <alignment horizontal="center" vertical="center" wrapText="1"/>
    </xf>
    <xf numFmtId="0" fontId="8" fillId="2" borderId="56" xfId="0" applyFont="1" applyFill="1" applyBorder="1" applyAlignment="1">
      <alignment horizontal="center" vertical="center" wrapText="1"/>
    </xf>
    <xf numFmtId="0" fontId="15" fillId="0" borderId="54" xfId="0" applyFont="1" applyBorder="1" applyAlignment="1">
      <alignment horizontal="left" vertical="center" wrapText="1"/>
    </xf>
    <xf numFmtId="0" fontId="15" fillId="0" borderId="1" xfId="0" applyFont="1" applyBorder="1" applyAlignment="1">
      <alignment horizontal="left" vertical="center" wrapText="1"/>
    </xf>
    <xf numFmtId="0" fontId="15" fillId="0" borderId="56" xfId="0" applyFont="1" applyBorder="1" applyAlignment="1">
      <alignment horizontal="left" vertical="center" wrapText="1"/>
    </xf>
    <xf numFmtId="0" fontId="9" fillId="2" borderId="55" xfId="0" applyFont="1" applyFill="1" applyBorder="1" applyAlignment="1">
      <alignment horizontal="left" vertical="center" wrapText="1"/>
    </xf>
    <xf numFmtId="0" fontId="9" fillId="2" borderId="49" xfId="0" applyFont="1" applyFill="1" applyBorder="1" applyAlignment="1">
      <alignment horizontal="left" vertical="center" wrapText="1"/>
    </xf>
    <xf numFmtId="0" fontId="9" fillId="0" borderId="53" xfId="0" applyFont="1" applyBorder="1" applyAlignment="1">
      <alignment horizontal="left" vertical="center" wrapText="1"/>
    </xf>
    <xf numFmtId="0" fontId="9" fillId="0" borderId="47" xfId="0" applyFont="1" applyBorder="1" applyAlignment="1">
      <alignment horizontal="left" vertical="center" wrapText="1"/>
    </xf>
    <xf numFmtId="0" fontId="9" fillId="0" borderId="48" xfId="0" applyFont="1" applyBorder="1" applyAlignment="1">
      <alignment horizontal="left" vertical="center" wrapText="1"/>
    </xf>
    <xf numFmtId="0" fontId="15" fillId="0" borderId="54" xfId="0" applyFont="1" applyBorder="1" applyAlignment="1">
      <alignment horizontal="left" vertical="center" wrapText="1" readingOrder="2"/>
    </xf>
    <xf numFmtId="0" fontId="15" fillId="0" borderId="1" xfId="0" applyFont="1" applyBorder="1" applyAlignment="1">
      <alignment horizontal="left" vertical="center" wrapText="1" readingOrder="2"/>
    </xf>
    <xf numFmtId="0" fontId="15" fillId="0" borderId="56" xfId="0" applyFont="1" applyBorder="1" applyAlignment="1">
      <alignment horizontal="left" vertical="center" wrapText="1" readingOrder="2"/>
    </xf>
    <xf numFmtId="0" fontId="17" fillId="0" borderId="53" xfId="0" applyFont="1" applyBorder="1" applyAlignment="1">
      <alignment horizontal="center" vertical="center" wrapText="1"/>
    </xf>
    <xf numFmtId="0" fontId="17" fillId="0" borderId="54" xfId="0" applyFont="1" applyBorder="1" applyAlignment="1">
      <alignment horizontal="center" vertical="center" wrapText="1"/>
    </xf>
    <xf numFmtId="0" fontId="15" fillId="0" borderId="21" xfId="0" applyFont="1" applyBorder="1" applyAlignment="1">
      <alignment horizontal="left" vertical="center" wrapText="1"/>
    </xf>
    <xf numFmtId="0" fontId="15" fillId="0" borderId="30" xfId="0" applyFont="1" applyBorder="1" applyAlignment="1">
      <alignment horizontal="left" vertical="center" wrapText="1"/>
    </xf>
    <xf numFmtId="0" fontId="9" fillId="0" borderId="7" xfId="0" applyFont="1" applyBorder="1" applyAlignment="1">
      <alignment horizontal="left" vertical="center" wrapText="1"/>
    </xf>
    <xf numFmtId="0" fontId="15" fillId="0" borderId="6" xfId="0" applyFont="1" applyBorder="1" applyAlignment="1">
      <alignment horizontal="center" vertical="center" wrapText="1"/>
    </xf>
    <xf numFmtId="0" fontId="15" fillId="0" borderId="6" xfId="0" applyFont="1" applyBorder="1" applyAlignment="1">
      <alignment horizontal="left" vertical="center" wrapText="1"/>
    </xf>
    <xf numFmtId="0" fontId="15" fillId="0" borderId="4" xfId="0" applyFont="1" applyBorder="1" applyAlignment="1">
      <alignment horizontal="left" vertical="center" wrapText="1"/>
    </xf>
    <xf numFmtId="0" fontId="9" fillId="0" borderId="21" xfId="0" applyFont="1" applyBorder="1" applyAlignment="1">
      <alignment horizontal="left" vertical="center" wrapText="1"/>
    </xf>
    <xf numFmtId="0" fontId="9" fillId="0" borderId="20" xfId="0" applyFont="1" applyBorder="1" applyAlignment="1">
      <alignment horizontal="left" vertical="center" wrapText="1"/>
    </xf>
    <xf numFmtId="0" fontId="9" fillId="2" borderId="55" xfId="0" applyFont="1" applyFill="1" applyBorder="1" applyAlignment="1">
      <alignment horizontal="center" vertical="center" wrapText="1"/>
    </xf>
    <xf numFmtId="0" fontId="9" fillId="2" borderId="19" xfId="0" applyFont="1" applyFill="1" applyBorder="1" applyAlignment="1">
      <alignment horizontal="center" vertical="center" wrapText="1"/>
    </xf>
    <xf numFmtId="167" fontId="9" fillId="0" borderId="47" xfId="3" applyNumberFormat="1" applyFont="1" applyBorder="1" applyAlignment="1" applyProtection="1">
      <alignment horizontal="left" vertical="center" wrapText="1"/>
      <protection locked="0"/>
    </xf>
    <xf numFmtId="167" fontId="9" fillId="0" borderId="21" xfId="3" applyNumberFormat="1" applyFont="1" applyBorder="1" applyAlignment="1" applyProtection="1">
      <alignment horizontal="left" vertical="center" wrapText="1"/>
      <protection locked="0"/>
    </xf>
    <xf numFmtId="167" fontId="9" fillId="0" borderId="16" xfId="3" applyNumberFormat="1" applyFont="1" applyBorder="1" applyAlignment="1" applyProtection="1">
      <alignment horizontal="left" vertical="center" wrapText="1"/>
      <protection locked="0"/>
    </xf>
    <xf numFmtId="0" fontId="9" fillId="0" borderId="55" xfId="0" applyFont="1" applyBorder="1" applyAlignment="1">
      <alignment horizontal="left" vertical="center" wrapText="1"/>
    </xf>
    <xf numFmtId="0" fontId="14" fillId="3" borderId="7" xfId="0" applyFont="1" applyFill="1" applyBorder="1" applyAlignment="1">
      <alignment horizontal="center" vertical="center" wrapText="1"/>
    </xf>
    <xf numFmtId="0" fontId="14" fillId="3" borderId="33" xfId="0" applyFont="1" applyFill="1" applyBorder="1" applyAlignment="1">
      <alignment horizontal="center" vertical="center" wrapText="1"/>
    </xf>
    <xf numFmtId="0" fontId="17" fillId="8" borderId="53" xfId="0" applyFont="1" applyFill="1" applyBorder="1" applyAlignment="1">
      <alignment horizontal="center" vertical="center" wrapText="1"/>
    </xf>
    <xf numFmtId="0" fontId="17" fillId="8" borderId="54" xfId="0" applyFont="1" applyFill="1" applyBorder="1" applyAlignment="1">
      <alignment horizontal="center" vertical="center" wrapText="1"/>
    </xf>
    <xf numFmtId="0" fontId="17" fillId="8" borderId="47" xfId="0" applyFont="1" applyFill="1" applyBorder="1" applyAlignment="1">
      <alignment horizontal="center" vertical="center" wrapText="1"/>
    </xf>
    <xf numFmtId="0" fontId="17" fillId="8" borderId="1" xfId="0" applyFont="1" applyFill="1" applyBorder="1" applyAlignment="1">
      <alignment horizontal="center" vertical="center" wrapText="1"/>
    </xf>
    <xf numFmtId="0" fontId="17" fillId="8" borderId="48" xfId="0" applyFont="1" applyFill="1" applyBorder="1" applyAlignment="1">
      <alignment horizontal="center" vertical="center" wrapText="1"/>
    </xf>
    <xf numFmtId="0" fontId="17" fillId="8" borderId="56" xfId="0" applyFont="1" applyFill="1" applyBorder="1" applyAlignment="1">
      <alignment horizontal="center" vertical="center" wrapText="1"/>
    </xf>
    <xf numFmtId="0" fontId="15" fillId="0" borderId="54" xfId="0" applyFont="1" applyBorder="1" applyAlignment="1">
      <alignment horizontal="center" vertical="center" wrapText="1"/>
    </xf>
    <xf numFmtId="0" fontId="15" fillId="0" borderId="56" xfId="0" applyFont="1" applyBorder="1" applyAlignment="1">
      <alignment horizontal="center" vertical="center" wrapText="1"/>
    </xf>
    <xf numFmtId="0" fontId="8" fillId="2" borderId="109" xfId="0" applyFont="1" applyFill="1" applyBorder="1" applyAlignment="1">
      <alignment horizontal="center" vertical="center" wrapText="1"/>
    </xf>
    <xf numFmtId="0" fontId="8" fillId="2" borderId="57" xfId="0" applyFont="1" applyFill="1" applyBorder="1" applyAlignment="1">
      <alignment horizontal="center" vertical="center" wrapText="1"/>
    </xf>
    <xf numFmtId="0" fontId="15" fillId="2" borderId="54" xfId="0" applyFont="1" applyFill="1" applyBorder="1" applyAlignment="1">
      <alignment horizontal="center" vertical="center" wrapText="1"/>
    </xf>
    <xf numFmtId="0" fontId="15" fillId="2" borderId="56" xfId="0" applyFont="1" applyFill="1" applyBorder="1" applyAlignment="1">
      <alignment horizontal="center" vertical="center" wrapText="1"/>
    </xf>
    <xf numFmtId="0" fontId="15" fillId="2" borderId="54" xfId="0" applyFont="1" applyFill="1" applyBorder="1" applyAlignment="1">
      <alignment horizontal="left" vertical="center" wrapText="1"/>
    </xf>
    <xf numFmtId="0" fontId="15" fillId="2" borderId="56" xfId="0" applyFont="1" applyFill="1" applyBorder="1" applyAlignment="1">
      <alignment horizontal="left" vertical="center" wrapText="1"/>
    </xf>
    <xf numFmtId="0" fontId="8" fillId="2" borderId="20" xfId="0" applyFont="1" applyFill="1" applyBorder="1" applyAlignment="1">
      <alignment horizontal="center" vertical="center" wrapText="1"/>
    </xf>
    <xf numFmtId="0" fontId="8" fillId="2" borderId="2" xfId="0" applyFont="1" applyFill="1" applyBorder="1" applyAlignment="1">
      <alignment horizontal="center" vertical="center" wrapText="1"/>
    </xf>
    <xf numFmtId="0" fontId="8" fillId="2" borderId="21"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15" fillId="0" borderId="2" xfId="0" applyFont="1" applyBorder="1" applyAlignment="1">
      <alignment horizontal="center" vertical="center" wrapText="1"/>
    </xf>
    <xf numFmtId="0" fontId="15" fillId="2" borderId="3" xfId="0" applyFont="1" applyFill="1" applyBorder="1" applyAlignment="1">
      <alignment horizontal="left" vertical="center" wrapText="1"/>
    </xf>
    <xf numFmtId="0" fontId="15" fillId="2" borderId="4" xfId="0" applyFont="1" applyFill="1" applyBorder="1" applyAlignment="1">
      <alignment horizontal="left" vertical="center" wrapText="1"/>
    </xf>
    <xf numFmtId="0" fontId="15" fillId="2" borderId="12" xfId="0" applyFont="1" applyFill="1" applyBorder="1" applyAlignment="1">
      <alignment horizontal="center" vertical="center" wrapText="1"/>
    </xf>
    <xf numFmtId="0" fontId="8" fillId="0" borderId="1" xfId="0" applyFont="1" applyBorder="1" applyAlignment="1">
      <alignment horizontal="left" vertical="center" wrapText="1"/>
    </xf>
    <xf numFmtId="0" fontId="15" fillId="0" borderId="37" xfId="0" applyFont="1" applyBorder="1" applyAlignment="1">
      <alignment horizontal="center" vertical="center" wrapText="1"/>
    </xf>
    <xf numFmtId="0" fontId="15" fillId="0" borderId="38" xfId="0" applyFont="1" applyBorder="1" applyAlignment="1">
      <alignment horizontal="center" vertical="center" wrapText="1"/>
    </xf>
    <xf numFmtId="0" fontId="15" fillId="0" borderId="39" xfId="0" applyFont="1" applyBorder="1" applyAlignment="1">
      <alignment horizontal="center" vertical="center" wrapText="1"/>
    </xf>
    <xf numFmtId="0" fontId="3" fillId="0" borderId="58" xfId="0" applyFont="1" applyBorder="1" applyAlignment="1">
      <alignment horizontal="right" vertical="center" wrapText="1"/>
    </xf>
    <xf numFmtId="0" fontId="3" fillId="0" borderId="59" xfId="0" applyFont="1" applyBorder="1" applyAlignment="1">
      <alignment horizontal="right" vertical="center" wrapText="1"/>
    </xf>
    <xf numFmtId="0" fontId="3" fillId="0" borderId="60" xfId="0" applyFont="1" applyBorder="1" applyAlignment="1">
      <alignment horizontal="right" vertical="center" wrapText="1"/>
    </xf>
    <xf numFmtId="0" fontId="14" fillId="3" borderId="12" xfId="0" applyFont="1" applyFill="1" applyBorder="1" applyAlignment="1">
      <alignment horizontal="center" vertical="center" wrapText="1"/>
    </xf>
    <xf numFmtId="0" fontId="14" fillId="3" borderId="19" xfId="0" applyFont="1" applyFill="1" applyBorder="1" applyAlignment="1">
      <alignment horizontal="center" vertical="center" wrapText="1"/>
    </xf>
    <xf numFmtId="0" fontId="6" fillId="3" borderId="103" xfId="0" applyFont="1" applyFill="1" applyBorder="1" applyAlignment="1">
      <alignment horizontal="center" vertical="center" wrapText="1"/>
    </xf>
    <xf numFmtId="0" fontId="6" fillId="3" borderId="54" xfId="0" applyFont="1" applyFill="1" applyBorder="1" applyAlignment="1">
      <alignment horizontal="center" vertical="center" wrapText="1"/>
    </xf>
    <xf numFmtId="0" fontId="6" fillId="3" borderId="55" xfId="0" applyFont="1" applyFill="1" applyBorder="1" applyAlignment="1">
      <alignment horizontal="center" vertical="center" wrapText="1"/>
    </xf>
    <xf numFmtId="0" fontId="14" fillId="3" borderId="1" xfId="0" applyFont="1" applyFill="1" applyBorder="1" applyAlignment="1">
      <alignment horizontal="center" vertical="center" wrapText="1"/>
    </xf>
    <xf numFmtId="0" fontId="14" fillId="3" borderId="6" xfId="0" applyFont="1" applyFill="1" applyBorder="1" applyAlignment="1">
      <alignment horizontal="center" vertical="center" wrapText="1"/>
    </xf>
    <xf numFmtId="0" fontId="12" fillId="0" borderId="58" xfId="0" applyFont="1" applyBorder="1" applyAlignment="1">
      <alignment horizontal="center" vertical="center"/>
    </xf>
    <xf numFmtId="0" fontId="12" fillId="0" borderId="59" xfId="0" applyFont="1" applyBorder="1" applyAlignment="1">
      <alignment horizontal="center" vertical="center"/>
    </xf>
    <xf numFmtId="0" fontId="18" fillId="3" borderId="22" xfId="0" applyFont="1" applyFill="1" applyBorder="1" applyAlignment="1">
      <alignment horizontal="center" vertical="center" wrapText="1"/>
    </xf>
    <xf numFmtId="0" fontId="18" fillId="3" borderId="23" xfId="0" applyFont="1" applyFill="1" applyBorder="1" applyAlignment="1">
      <alignment horizontal="center" vertical="center" wrapText="1"/>
    </xf>
    <xf numFmtId="0" fontId="18" fillId="3" borderId="31" xfId="0" applyFont="1" applyFill="1" applyBorder="1" applyAlignment="1">
      <alignment horizontal="center" vertical="center" wrapText="1"/>
    </xf>
    <xf numFmtId="0" fontId="18" fillId="3" borderId="28" xfId="0" applyFont="1" applyFill="1" applyBorder="1" applyAlignment="1">
      <alignment horizontal="center" vertical="center" wrapText="1"/>
    </xf>
    <xf numFmtId="0" fontId="14" fillId="3" borderId="42"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33" fillId="2" borderId="53" xfId="0" applyFont="1" applyFill="1" applyBorder="1" applyAlignment="1">
      <alignment horizontal="center" vertical="center" wrapText="1"/>
    </xf>
    <xf numFmtId="0" fontId="33" fillId="2" borderId="47" xfId="0" applyFont="1" applyFill="1" applyBorder="1" applyAlignment="1">
      <alignment horizontal="center" vertical="center" wrapText="1"/>
    </xf>
    <xf numFmtId="0" fontId="9" fillId="2" borderId="54" xfId="0" applyFont="1" applyFill="1" applyBorder="1" applyAlignment="1">
      <alignment horizontal="center" vertical="center" wrapText="1"/>
    </xf>
    <xf numFmtId="0" fontId="9" fillId="2" borderId="54" xfId="0" applyFont="1" applyFill="1" applyBorder="1" applyAlignment="1">
      <alignment horizontal="left" vertical="center" wrapText="1"/>
    </xf>
    <xf numFmtId="0" fontId="9" fillId="2" borderId="56" xfId="0" applyFont="1" applyFill="1" applyBorder="1" applyAlignment="1">
      <alignment horizontal="left" vertical="center" wrapText="1"/>
    </xf>
    <xf numFmtId="0" fontId="33" fillId="2" borderId="48" xfId="0" applyFont="1" applyFill="1" applyBorder="1" applyAlignment="1">
      <alignment horizontal="center" vertical="center" wrapText="1"/>
    </xf>
    <xf numFmtId="0" fontId="15" fillId="2" borderId="55" xfId="0" applyFont="1" applyFill="1" applyBorder="1" applyAlignment="1">
      <alignment horizontal="left" vertical="center" wrapText="1"/>
    </xf>
    <xf numFmtId="0" fontId="15" fillId="2" borderId="49" xfId="0" applyFont="1" applyFill="1" applyBorder="1" applyAlignment="1">
      <alignment horizontal="left" vertical="center" wrapText="1"/>
    </xf>
    <xf numFmtId="0" fontId="8" fillId="0" borderId="1" xfId="0" applyFont="1" applyBorder="1" applyAlignment="1">
      <alignment horizontal="center" vertical="center" wrapText="1"/>
    </xf>
    <xf numFmtId="0" fontId="8" fillId="0" borderId="115" xfId="0" applyFont="1" applyBorder="1" applyAlignment="1">
      <alignment horizontal="center" vertical="center" textRotation="90" wrapText="1"/>
    </xf>
    <xf numFmtId="0" fontId="8" fillId="0" borderId="116" xfId="0" applyFont="1" applyBorder="1" applyAlignment="1">
      <alignment horizontal="center" vertical="center" textRotation="90" wrapText="1"/>
    </xf>
    <xf numFmtId="0" fontId="34" fillId="2" borderId="20" xfId="0" applyFont="1" applyFill="1" applyBorder="1" applyAlignment="1">
      <alignment horizontal="center" vertical="center" wrapText="1"/>
    </xf>
    <xf numFmtId="0" fontId="34" fillId="2" borderId="2" xfId="0" applyFont="1" applyFill="1" applyBorder="1" applyAlignment="1">
      <alignment horizontal="center" vertical="center" wrapText="1"/>
    </xf>
    <xf numFmtId="0" fontId="34" fillId="2" borderId="47" xfId="0" applyFont="1" applyFill="1" applyBorder="1" applyAlignment="1">
      <alignment horizontal="center" vertical="center" wrapText="1"/>
    </xf>
    <xf numFmtId="0" fontId="34" fillId="2" borderId="1" xfId="0" applyFont="1" applyFill="1" applyBorder="1" applyAlignment="1">
      <alignment horizontal="center" vertical="center" wrapText="1"/>
    </xf>
    <xf numFmtId="0" fontId="34" fillId="2" borderId="21" xfId="0" applyFont="1" applyFill="1" applyBorder="1" applyAlignment="1">
      <alignment horizontal="center" vertical="center" wrapText="1"/>
    </xf>
    <xf numFmtId="0" fontId="34" fillId="2" borderId="6" xfId="0" applyFont="1" applyFill="1" applyBorder="1" applyAlignment="1">
      <alignment horizontal="center" vertical="center" wrapText="1"/>
    </xf>
    <xf numFmtId="0" fontId="9" fillId="0" borderId="54" xfId="0" applyFont="1" applyBorder="1" applyAlignment="1">
      <alignment horizontal="left" vertical="center" wrapText="1"/>
    </xf>
    <xf numFmtId="0" fontId="33" fillId="2" borderId="54" xfId="0" applyFont="1" applyFill="1" applyBorder="1" applyAlignment="1">
      <alignment horizontal="center" vertical="center" wrapText="1"/>
    </xf>
    <xf numFmtId="0" fontId="33" fillId="2" borderId="1" xfId="0" applyFont="1" applyFill="1" applyBorder="1" applyAlignment="1">
      <alignment horizontal="center" vertical="center" wrapText="1"/>
    </xf>
    <xf numFmtId="0" fontId="33" fillId="2" borderId="56" xfId="0" applyFont="1" applyFill="1" applyBorder="1" applyAlignment="1">
      <alignment horizontal="center" vertical="center" wrapText="1"/>
    </xf>
    <xf numFmtId="167" fontId="9" fillId="0" borderId="54" xfId="3" applyNumberFormat="1" applyFont="1" applyBorder="1" applyAlignment="1" applyProtection="1">
      <alignment horizontal="center" vertical="center" wrapText="1"/>
      <protection locked="0"/>
    </xf>
    <xf numFmtId="167" fontId="9" fillId="0" borderId="1" xfId="3" applyNumberFormat="1" applyFont="1" applyBorder="1" applyAlignment="1" applyProtection="1">
      <alignment horizontal="center" vertical="center" wrapText="1"/>
      <protection locked="0"/>
    </xf>
    <xf numFmtId="167" fontId="9" fillId="0" borderId="6" xfId="3" applyNumberFormat="1" applyFont="1" applyBorder="1" applyAlignment="1" applyProtection="1">
      <alignment horizontal="center" vertical="center" wrapText="1"/>
      <protection locked="0"/>
    </xf>
    <xf numFmtId="0" fontId="15" fillId="2" borderId="3" xfId="0" applyFont="1" applyFill="1" applyBorder="1" applyAlignment="1">
      <alignment horizontal="center" vertical="center" wrapText="1"/>
    </xf>
    <xf numFmtId="0" fontId="15" fillId="2" borderId="5" xfId="0" applyFont="1" applyFill="1" applyBorder="1" applyAlignment="1">
      <alignment horizontal="center" vertical="center" wrapText="1"/>
    </xf>
    <xf numFmtId="0" fontId="15" fillId="2" borderId="5" xfId="0" applyFont="1" applyFill="1" applyBorder="1" applyAlignment="1">
      <alignment horizontal="left" vertical="center" wrapText="1"/>
    </xf>
    <xf numFmtId="0" fontId="15" fillId="0" borderId="53" xfId="0" applyFont="1" applyBorder="1" applyAlignment="1">
      <alignment horizontal="left" vertical="center" wrapText="1"/>
    </xf>
    <xf numFmtId="0" fontId="15" fillId="0" borderId="48" xfId="0" applyFont="1" applyBorder="1" applyAlignment="1">
      <alignment horizontal="left" vertical="center" wrapText="1"/>
    </xf>
    <xf numFmtId="0" fontId="15" fillId="2" borderId="105" xfId="0" applyFont="1" applyFill="1" applyBorder="1" applyAlignment="1">
      <alignment horizontal="center" vertical="center" wrapText="1"/>
    </xf>
    <xf numFmtId="0" fontId="15" fillId="2" borderId="33" xfId="0" applyFont="1" applyFill="1" applyBorder="1" applyAlignment="1">
      <alignment horizontal="center" vertical="center" wrapText="1"/>
    </xf>
    <xf numFmtId="0" fontId="15" fillId="2" borderId="31" xfId="0" applyFont="1" applyFill="1" applyBorder="1" applyAlignment="1">
      <alignment horizontal="center" vertical="center" wrapText="1"/>
    </xf>
    <xf numFmtId="0" fontId="15" fillId="2" borderId="8" xfId="0" applyFont="1" applyFill="1" applyBorder="1" applyAlignment="1">
      <alignment horizontal="center" vertical="center" wrapText="1"/>
    </xf>
    <xf numFmtId="0" fontId="15" fillId="2" borderId="106" xfId="0" applyFont="1" applyFill="1" applyBorder="1" applyAlignment="1">
      <alignment horizontal="center" vertical="center" wrapText="1"/>
    </xf>
    <xf numFmtId="0" fontId="15" fillId="2" borderId="100" xfId="0" applyFont="1" applyFill="1" applyBorder="1" applyAlignment="1">
      <alignment horizontal="center" vertical="center" wrapText="1"/>
    </xf>
    <xf numFmtId="0" fontId="9" fillId="0" borderId="103" xfId="0" applyFont="1" applyBorder="1" applyAlignment="1">
      <alignment horizontal="left" vertical="center" wrapText="1"/>
    </xf>
    <xf numFmtId="0" fontId="9" fillId="0" borderId="108" xfId="0" applyFont="1" applyBorder="1" applyAlignment="1">
      <alignment horizontal="left" vertical="center" wrapText="1"/>
    </xf>
    <xf numFmtId="0" fontId="9" fillId="0" borderId="54" xfId="3" applyFont="1" applyBorder="1" applyAlignment="1" applyProtection="1">
      <alignment horizontal="center" vertical="center" wrapText="1"/>
      <protection locked="0"/>
    </xf>
    <xf numFmtId="0" fontId="9" fillId="0" borderId="1" xfId="3" applyFont="1" applyBorder="1" applyAlignment="1" applyProtection="1">
      <alignment horizontal="center" vertical="center" wrapText="1"/>
      <protection locked="0"/>
    </xf>
    <xf numFmtId="0" fontId="9" fillId="0" borderId="6" xfId="3" applyFont="1" applyBorder="1" applyAlignment="1" applyProtection="1">
      <alignment horizontal="center" vertical="center" wrapText="1"/>
      <protection locked="0"/>
    </xf>
    <xf numFmtId="0" fontId="17" fillId="2" borderId="54" xfId="0" applyFont="1" applyFill="1" applyBorder="1" applyAlignment="1">
      <alignment horizontal="center" vertical="center" wrapText="1"/>
    </xf>
    <xf numFmtId="0" fontId="15" fillId="2" borderId="53" xfId="0" applyFont="1" applyFill="1" applyBorder="1" applyAlignment="1">
      <alignment horizontal="left" vertical="center" wrapText="1"/>
    </xf>
    <xf numFmtId="0" fontId="15" fillId="2" borderId="48" xfId="0" applyFont="1" applyFill="1" applyBorder="1" applyAlignment="1">
      <alignment horizontal="left" vertical="center" wrapText="1"/>
    </xf>
    <xf numFmtId="0" fontId="15" fillId="2" borderId="25" xfId="0" applyFont="1" applyFill="1" applyBorder="1" applyAlignment="1">
      <alignment horizontal="left" vertical="center" wrapText="1"/>
    </xf>
    <xf numFmtId="0" fontId="15" fillId="2" borderId="26" xfId="0" applyFont="1" applyFill="1" applyBorder="1" applyAlignment="1">
      <alignment horizontal="left" vertical="center" wrapText="1"/>
    </xf>
    <xf numFmtId="0" fontId="15" fillId="0" borderId="19" xfId="0" applyFont="1" applyBorder="1" applyAlignment="1">
      <alignment horizontal="left" vertical="center" wrapText="1"/>
    </xf>
    <xf numFmtId="0" fontId="15" fillId="0" borderId="26" xfId="0" applyFont="1" applyBorder="1" applyAlignment="1">
      <alignment horizontal="left" vertical="center" wrapText="1"/>
    </xf>
    <xf numFmtId="0" fontId="9" fillId="0" borderId="55" xfId="0" applyFont="1" applyBorder="1" applyAlignment="1">
      <alignment horizontal="center" vertical="center" wrapText="1"/>
    </xf>
    <xf numFmtId="0" fontId="9" fillId="0" borderId="12" xfId="0" applyFont="1" applyBorder="1" applyAlignment="1">
      <alignment horizontal="center" vertical="center" wrapText="1"/>
    </xf>
    <xf numFmtId="0" fontId="9" fillId="0" borderId="49" xfId="0" applyFont="1" applyBorder="1" applyAlignment="1">
      <alignment horizontal="center" vertical="center" wrapText="1"/>
    </xf>
    <xf numFmtId="0" fontId="9" fillId="0" borderId="16" xfId="0" applyFont="1" applyBorder="1" applyAlignment="1">
      <alignment horizontal="left" vertical="center" wrapText="1"/>
    </xf>
    <xf numFmtId="0" fontId="9" fillId="0" borderId="53" xfId="0" applyFont="1" applyBorder="1" applyAlignment="1">
      <alignment horizontal="center" vertical="center" wrapText="1"/>
    </xf>
    <xf numFmtId="0" fontId="9" fillId="0" borderId="47" xfId="0" applyFont="1" applyBorder="1" applyAlignment="1">
      <alignment horizontal="center" vertical="center" wrapText="1"/>
    </xf>
    <xf numFmtId="0" fontId="9" fillId="0" borderId="48" xfId="0" applyFont="1" applyBorder="1" applyAlignment="1">
      <alignment horizontal="center" vertical="center" wrapText="1"/>
    </xf>
    <xf numFmtId="0" fontId="15" fillId="0" borderId="107" xfId="0" applyFont="1" applyBorder="1" applyAlignment="1">
      <alignment horizontal="center" vertical="center" wrapText="1"/>
    </xf>
    <xf numFmtId="0" fontId="15" fillId="0" borderId="101" xfId="0" applyFont="1" applyBorder="1" applyAlignment="1">
      <alignment horizontal="center" vertical="center" wrapText="1"/>
    </xf>
    <xf numFmtId="0" fontId="15" fillId="0" borderId="104" xfId="0" applyFont="1" applyBorder="1" applyAlignment="1">
      <alignment horizontal="center" vertical="center" wrapText="1"/>
    </xf>
    <xf numFmtId="0" fontId="9" fillId="0" borderId="103" xfId="0" applyFont="1" applyBorder="1" applyAlignment="1">
      <alignment horizontal="center" vertical="center" wrapText="1"/>
    </xf>
    <xf numFmtId="0" fontId="9" fillId="0" borderId="7" xfId="0" applyFont="1" applyBorder="1" applyAlignment="1">
      <alignment horizontal="center" vertical="center" wrapText="1"/>
    </xf>
    <xf numFmtId="0" fontId="9" fillId="0" borderId="108" xfId="0" applyFont="1" applyBorder="1" applyAlignment="1">
      <alignment horizontal="center" vertical="center" wrapText="1"/>
    </xf>
    <xf numFmtId="2" fontId="15" fillId="2" borderId="103" xfId="0" applyNumberFormat="1" applyFont="1" applyFill="1" applyBorder="1" applyAlignment="1">
      <alignment horizontal="center" vertical="center" wrapText="1"/>
    </xf>
    <xf numFmtId="2" fontId="15" fillId="2" borderId="108" xfId="0" applyNumberFormat="1" applyFont="1" applyFill="1" applyBorder="1" applyAlignment="1">
      <alignment horizontal="center" vertical="center" wrapText="1"/>
    </xf>
    <xf numFmtId="0" fontId="15" fillId="0" borderId="102" xfId="0" applyFont="1" applyBorder="1" applyAlignment="1">
      <alignment horizontal="center" vertical="center" wrapText="1"/>
    </xf>
    <xf numFmtId="0" fontId="15" fillId="0" borderId="15" xfId="0" applyFont="1" applyBorder="1" applyAlignment="1">
      <alignment horizontal="center" vertical="center" wrapText="1"/>
    </xf>
    <xf numFmtId="0" fontId="15" fillId="0" borderId="14" xfId="0" applyFont="1" applyBorder="1" applyAlignment="1">
      <alignment horizontal="left" vertical="center" wrapText="1"/>
    </xf>
    <xf numFmtId="0" fontId="15" fillId="0" borderId="16" xfId="0" applyFont="1" applyBorder="1" applyAlignment="1">
      <alignment horizontal="left" vertical="center" wrapText="1"/>
    </xf>
    <xf numFmtId="0" fontId="15" fillId="2" borderId="7" xfId="0" applyFont="1" applyFill="1" applyBorder="1" applyAlignment="1">
      <alignment horizontal="center" vertical="center" wrapText="1"/>
    </xf>
    <xf numFmtId="0" fontId="17" fillId="0" borderId="21" xfId="0" applyFont="1" applyBorder="1" applyAlignment="1">
      <alignment horizontal="center" vertical="center" wrapText="1"/>
    </xf>
    <xf numFmtId="0" fontId="17" fillId="0" borderId="16" xfId="0" applyFont="1" applyBorder="1" applyAlignment="1">
      <alignment horizontal="center" vertical="center" wrapText="1"/>
    </xf>
    <xf numFmtId="0" fontId="17" fillId="0" borderId="20" xfId="0" applyFont="1" applyBorder="1" applyAlignment="1">
      <alignment horizontal="center" vertical="center" wrapText="1"/>
    </xf>
    <xf numFmtId="0" fontId="17" fillId="0" borderId="6" xfId="0" applyFont="1" applyBorder="1" applyAlignment="1">
      <alignment horizontal="center" vertical="center" wrapText="1"/>
    </xf>
    <xf numFmtId="0" fontId="17" fillId="0" borderId="4" xfId="0" applyFont="1" applyBorder="1" applyAlignment="1">
      <alignment horizontal="center" vertical="center" wrapText="1"/>
    </xf>
    <xf numFmtId="0" fontId="17" fillId="0" borderId="2" xfId="0" applyFont="1" applyBorder="1" applyAlignment="1">
      <alignment horizontal="center" vertical="center" wrapText="1"/>
    </xf>
    <xf numFmtId="0" fontId="9" fillId="0" borderId="101" xfId="0" applyFont="1" applyBorder="1" applyAlignment="1">
      <alignment horizontal="left" vertical="center" wrapText="1"/>
    </xf>
    <xf numFmtId="0" fontId="9" fillId="2" borderId="6" xfId="0" applyFont="1" applyFill="1" applyBorder="1" applyAlignment="1">
      <alignment horizontal="left" vertical="center" wrapText="1"/>
    </xf>
    <xf numFmtId="0" fontId="9" fillId="2" borderId="2" xfId="0" applyFont="1" applyFill="1" applyBorder="1" applyAlignment="1">
      <alignment horizontal="left" vertical="center" wrapText="1"/>
    </xf>
    <xf numFmtId="0" fontId="15" fillId="0" borderId="17" xfId="0" applyFont="1" applyBorder="1" applyAlignment="1">
      <alignment horizontal="left" vertical="center" wrapText="1"/>
    </xf>
    <xf numFmtId="0" fontId="15" fillId="0" borderId="15" xfId="0" applyFont="1" applyBorder="1" applyAlignment="1">
      <alignment horizontal="left" vertical="center" wrapText="1"/>
    </xf>
    <xf numFmtId="0" fontId="15" fillId="0" borderId="13" xfId="0" applyFont="1" applyBorder="1" applyAlignment="1">
      <alignment horizontal="left" vertical="center" wrapText="1"/>
    </xf>
    <xf numFmtId="0" fontId="15" fillId="2" borderId="103" xfId="0" applyFont="1" applyFill="1" applyBorder="1" applyAlignment="1">
      <alignment horizontal="center" vertical="center" wrapText="1"/>
    </xf>
    <xf numFmtId="0" fontId="15" fillId="2" borderId="108" xfId="0" applyFont="1" applyFill="1" applyBorder="1" applyAlignment="1">
      <alignment horizontal="center" vertical="center" wrapText="1"/>
    </xf>
    <xf numFmtId="167" fontId="9" fillId="0" borderId="107" xfId="3" applyNumberFormat="1" applyFont="1" applyBorder="1" applyAlignment="1" applyProtection="1">
      <alignment horizontal="left" vertical="center" wrapText="1"/>
      <protection locked="0"/>
    </xf>
    <xf numFmtId="167" fontId="9" fillId="0" borderId="101" xfId="3" applyNumberFormat="1" applyFont="1" applyBorder="1" applyAlignment="1" applyProtection="1">
      <alignment horizontal="left" vertical="center" wrapText="1"/>
      <protection locked="0"/>
    </xf>
    <xf numFmtId="167" fontId="9" fillId="0" borderId="17" xfId="3" applyNumberFormat="1" applyFont="1" applyBorder="1" applyAlignment="1" applyProtection="1">
      <alignment horizontal="left" vertical="center" wrapText="1"/>
      <protection locked="0"/>
    </xf>
    <xf numFmtId="0" fontId="9" fillId="0" borderId="19" xfId="0" applyFont="1" applyBorder="1" applyAlignment="1">
      <alignment horizontal="left" vertical="center" wrapText="1"/>
    </xf>
    <xf numFmtId="0" fontId="15" fillId="0" borderId="101" xfId="0" applyFont="1" applyBorder="1" applyAlignment="1">
      <alignment horizontal="left" vertical="center" wrapText="1"/>
    </xf>
    <xf numFmtId="167" fontId="9" fillId="2" borderId="1" xfId="1" applyNumberFormat="1" applyFont="1" applyFill="1" applyBorder="1" applyAlignment="1" applyProtection="1">
      <alignment horizontal="left" vertical="center" wrapText="1"/>
      <protection locked="0"/>
    </xf>
    <xf numFmtId="0" fontId="9" fillId="0" borderId="33" xfId="0" applyFont="1" applyBorder="1" applyAlignment="1">
      <alignment horizontal="left" vertical="center" wrapText="1"/>
    </xf>
    <xf numFmtId="0" fontId="9" fillId="0" borderId="8" xfId="0" applyFont="1" applyBorder="1" applyAlignment="1">
      <alignment horizontal="left" vertical="center" wrapText="1"/>
    </xf>
    <xf numFmtId="0" fontId="9" fillId="0" borderId="6" xfId="0" applyFont="1" applyBorder="1" applyAlignment="1">
      <alignment horizontal="left" vertical="center" wrapText="1"/>
    </xf>
    <xf numFmtId="0" fontId="9" fillId="0" borderId="4" xfId="0" applyFont="1" applyBorder="1" applyAlignment="1">
      <alignment horizontal="left" vertical="center" wrapText="1"/>
    </xf>
    <xf numFmtId="0" fontId="9" fillId="2" borderId="19" xfId="0" applyFont="1" applyFill="1" applyBorder="1" applyAlignment="1">
      <alignment horizontal="left" vertical="center" wrapText="1"/>
    </xf>
    <xf numFmtId="0" fontId="8" fillId="0" borderId="56" xfId="0" applyFont="1" applyBorder="1" applyAlignment="1">
      <alignment horizontal="center" vertical="center" wrapText="1"/>
    </xf>
    <xf numFmtId="0" fontId="17" fillId="0" borderId="3" xfId="0" applyFont="1" applyBorder="1" applyAlignment="1">
      <alignment horizontal="center" vertical="center" wrapText="1"/>
    </xf>
    <xf numFmtId="0" fontId="9" fillId="2" borderId="7" xfId="0" applyFont="1" applyFill="1" applyBorder="1" applyAlignment="1">
      <alignment horizontal="left" vertical="center" wrapText="1"/>
    </xf>
    <xf numFmtId="0" fontId="9" fillId="0" borderId="25" xfId="0" applyFont="1" applyBorder="1" applyAlignment="1">
      <alignment horizontal="left" vertical="center" wrapText="1"/>
    </xf>
    <xf numFmtId="0" fontId="9" fillId="0" borderId="111" xfId="0" applyFont="1" applyBorder="1" applyAlignment="1">
      <alignment horizontal="left" vertical="center" wrapText="1"/>
    </xf>
    <xf numFmtId="0" fontId="9" fillId="0" borderId="14" xfId="0" applyFont="1" applyBorder="1" applyAlignment="1">
      <alignment horizontal="left" vertical="center" wrapText="1"/>
    </xf>
    <xf numFmtId="0" fontId="9" fillId="0" borderId="30" xfId="0" applyFont="1" applyBorder="1" applyAlignment="1">
      <alignment horizontal="left" vertical="center" wrapText="1"/>
    </xf>
    <xf numFmtId="0" fontId="15" fillId="0" borderId="102" xfId="0" applyFont="1" applyBorder="1" applyAlignment="1">
      <alignment horizontal="left" vertical="center" wrapText="1"/>
    </xf>
    <xf numFmtId="0" fontId="15" fillId="0" borderId="118" xfId="0" applyFont="1" applyBorder="1" applyAlignment="1">
      <alignment horizontal="left" vertical="center" wrapText="1"/>
    </xf>
    <xf numFmtId="166" fontId="17" fillId="0" borderId="54" xfId="0" applyNumberFormat="1" applyFont="1" applyBorder="1" applyAlignment="1">
      <alignment horizontal="center" vertical="center" wrapText="1"/>
    </xf>
    <xf numFmtId="166" fontId="17" fillId="0" borderId="1" xfId="0" applyNumberFormat="1" applyFont="1" applyBorder="1" applyAlignment="1">
      <alignment horizontal="center" vertical="center" wrapText="1"/>
    </xf>
    <xf numFmtId="166" fontId="17" fillId="0" borderId="56" xfId="0" applyNumberFormat="1" applyFont="1" applyBorder="1" applyAlignment="1">
      <alignment horizontal="center" vertical="center" wrapText="1"/>
    </xf>
    <xf numFmtId="2" fontId="15" fillId="0" borderId="103" xfId="0" applyNumberFormat="1" applyFont="1" applyBorder="1" applyAlignment="1">
      <alignment horizontal="center" vertical="center" wrapText="1"/>
    </xf>
    <xf numFmtId="2" fontId="15" fillId="0" borderId="7" xfId="0" applyNumberFormat="1" applyFont="1" applyBorder="1" applyAlignment="1">
      <alignment horizontal="center" vertical="center" wrapText="1"/>
    </xf>
    <xf numFmtId="2" fontId="15" fillId="0" borderId="108" xfId="0" applyNumberFormat="1" applyFont="1" applyBorder="1" applyAlignment="1">
      <alignment horizontal="center" vertical="center" wrapText="1"/>
    </xf>
    <xf numFmtId="166" fontId="17" fillId="0" borderId="6" xfId="0" applyNumberFormat="1" applyFont="1" applyBorder="1" applyAlignment="1">
      <alignment horizontal="center" vertical="center" wrapText="1"/>
    </xf>
    <xf numFmtId="2" fontId="15" fillId="0" borderId="33" xfId="0" applyNumberFormat="1" applyFont="1" applyBorder="1" applyAlignment="1">
      <alignment horizontal="center" vertical="center" wrapText="1"/>
    </xf>
    <xf numFmtId="0" fontId="15" fillId="2" borderId="47" xfId="0" applyFont="1" applyFill="1" applyBorder="1" applyAlignment="1">
      <alignment horizontal="left" vertical="center" wrapText="1"/>
    </xf>
    <xf numFmtId="0" fontId="8" fillId="0" borderId="53" xfId="0" applyFont="1" applyBorder="1" applyAlignment="1">
      <alignment horizontal="center" vertical="center" wrapText="1"/>
    </xf>
    <xf numFmtId="0" fontId="8" fillId="0" borderId="47" xfId="0" applyFont="1" applyBorder="1" applyAlignment="1">
      <alignment horizontal="center" vertical="center" wrapText="1"/>
    </xf>
    <xf numFmtId="0" fontId="8" fillId="0" borderId="48" xfId="0" applyFont="1" applyBorder="1" applyAlignment="1">
      <alignment horizontal="center" vertical="center" wrapText="1"/>
    </xf>
    <xf numFmtId="0" fontId="8" fillId="0" borderId="54" xfId="0" applyFont="1" applyBorder="1" applyAlignment="1">
      <alignment horizontal="center" vertical="center" wrapText="1"/>
    </xf>
    <xf numFmtId="167" fontId="9" fillId="2" borderId="47" xfId="3" applyNumberFormat="1" applyFont="1" applyFill="1" applyBorder="1" applyAlignment="1" applyProtection="1">
      <alignment horizontal="left" vertical="center" wrapText="1"/>
      <protection locked="0"/>
    </xf>
    <xf numFmtId="0" fontId="9" fillId="0" borderId="17" xfId="0" applyFont="1" applyBorder="1" applyAlignment="1">
      <alignment horizontal="left" vertical="center" wrapText="1"/>
    </xf>
    <xf numFmtId="0" fontId="9" fillId="0" borderId="118" xfId="0" applyFont="1" applyBorder="1" applyAlignment="1">
      <alignment horizontal="left" vertical="center" wrapText="1"/>
    </xf>
    <xf numFmtId="0" fontId="9" fillId="2" borderId="48" xfId="0" applyFont="1" applyFill="1" applyBorder="1" applyAlignment="1">
      <alignment horizontal="left" vertical="center" wrapText="1"/>
    </xf>
    <xf numFmtId="2" fontId="15" fillId="2" borderId="3" xfId="0" applyNumberFormat="1" applyFont="1" applyFill="1" applyBorder="1" applyAlignment="1">
      <alignment horizontal="left" vertical="center" wrapText="1"/>
    </xf>
    <xf numFmtId="2" fontId="15" fillId="2" borderId="4" xfId="0" applyNumberFormat="1" applyFont="1" applyFill="1" applyBorder="1" applyAlignment="1">
      <alignment horizontal="left" vertical="center" wrapText="1"/>
    </xf>
    <xf numFmtId="0" fontId="9" fillId="2" borderId="25" xfId="0" applyFont="1" applyFill="1" applyBorder="1" applyAlignment="1">
      <alignment horizontal="left" vertical="center" wrapText="1"/>
    </xf>
    <xf numFmtId="0" fontId="9" fillId="2" borderId="26" xfId="0" applyFont="1" applyFill="1" applyBorder="1" applyAlignment="1">
      <alignment horizontal="left" vertical="center" wrapText="1"/>
    </xf>
    <xf numFmtId="0" fontId="17" fillId="0" borderId="14" xfId="0" applyFont="1" applyBorder="1" applyAlignment="1">
      <alignment horizontal="center" vertical="center" wrapText="1"/>
    </xf>
    <xf numFmtId="0" fontId="17" fillId="2" borderId="25" xfId="0" applyFont="1" applyFill="1" applyBorder="1" applyAlignment="1">
      <alignment horizontal="center" vertical="center" wrapText="1"/>
    </xf>
    <xf numFmtId="2" fontId="15" fillId="2" borderId="114" xfId="0" applyNumberFormat="1" applyFont="1" applyFill="1" applyBorder="1" applyAlignment="1">
      <alignment horizontal="center" vertical="center" wrapText="1"/>
    </xf>
    <xf numFmtId="2" fontId="15" fillId="2" borderId="8" xfId="0" applyNumberFormat="1" applyFont="1" applyFill="1" applyBorder="1" applyAlignment="1">
      <alignment horizontal="center" vertical="center" wrapText="1"/>
    </xf>
    <xf numFmtId="0" fontId="9" fillId="2" borderId="18" xfId="0" applyFont="1" applyFill="1" applyBorder="1" applyAlignment="1">
      <alignment horizontal="left" vertical="center" wrapText="1"/>
    </xf>
    <xf numFmtId="0" fontId="9" fillId="0" borderId="107" xfId="0" applyFont="1" applyBorder="1" applyAlignment="1">
      <alignment horizontal="left" vertical="center" wrapText="1"/>
    </xf>
    <xf numFmtId="0" fontId="9" fillId="2" borderId="4" xfId="0" applyFont="1" applyFill="1" applyBorder="1" applyAlignment="1">
      <alignment horizontal="left" vertical="center" wrapText="1"/>
    </xf>
    <xf numFmtId="0" fontId="15" fillId="0" borderId="55" xfId="0" applyFont="1" applyBorder="1" applyAlignment="1">
      <alignment horizontal="left" vertical="center" wrapText="1"/>
    </xf>
    <xf numFmtId="0" fontId="15" fillId="0" borderId="12" xfId="0" applyFont="1" applyBorder="1" applyAlignment="1">
      <alignment horizontal="left" vertical="center" wrapText="1"/>
    </xf>
    <xf numFmtId="2" fontId="15" fillId="2" borderId="100" xfId="0" applyNumberFormat="1" applyFont="1" applyFill="1" applyBorder="1" applyAlignment="1">
      <alignment horizontal="center" vertical="center" wrapText="1"/>
    </xf>
    <xf numFmtId="167" fontId="9" fillId="2" borderId="3" xfId="1" applyNumberFormat="1" applyFont="1" applyFill="1" applyBorder="1" applyAlignment="1" applyProtection="1">
      <alignment horizontal="left" vertical="center" wrapText="1"/>
      <protection locked="0"/>
    </xf>
    <xf numFmtId="167" fontId="9" fillId="2" borderId="2" xfId="1" applyNumberFormat="1" applyFont="1" applyFill="1" applyBorder="1" applyAlignment="1" applyProtection="1">
      <alignment horizontal="left" vertical="center" wrapText="1"/>
      <protection locked="0"/>
    </xf>
    <xf numFmtId="0" fontId="9" fillId="0" borderId="3" xfId="0" applyFont="1" applyBorder="1" applyAlignment="1">
      <alignment horizontal="left" vertical="center" wrapText="1"/>
    </xf>
    <xf numFmtId="0" fontId="9" fillId="0" borderId="2" xfId="0" applyFont="1" applyBorder="1" applyAlignment="1">
      <alignment horizontal="left" vertical="center" wrapText="1"/>
    </xf>
    <xf numFmtId="167" fontId="9" fillId="0" borderId="3" xfId="1" applyNumberFormat="1" applyFont="1" applyBorder="1" applyAlignment="1" applyProtection="1">
      <alignment horizontal="left" vertical="center" wrapText="1"/>
      <protection locked="0"/>
    </xf>
    <xf numFmtId="167" fontId="9" fillId="0" borderId="2" xfId="1" applyNumberFormat="1" applyFont="1" applyBorder="1" applyAlignment="1" applyProtection="1">
      <alignment horizontal="left" vertical="center" wrapText="1"/>
      <protection locked="0"/>
    </xf>
    <xf numFmtId="0" fontId="15" fillId="0" borderId="3" xfId="0" applyFont="1" applyBorder="1" applyAlignment="1">
      <alignment horizontal="left" vertical="center" wrapText="1"/>
    </xf>
    <xf numFmtId="0" fontId="15" fillId="0" borderId="2" xfId="0" applyFont="1" applyBorder="1" applyAlignment="1">
      <alignment horizontal="left" vertical="center" wrapText="1"/>
    </xf>
    <xf numFmtId="0" fontId="15" fillId="0" borderId="1" xfId="0" applyFont="1" applyBorder="1" applyAlignment="1">
      <alignment vertical="center" wrapText="1"/>
    </xf>
    <xf numFmtId="0" fontId="15" fillId="0" borderId="6" xfId="0" applyFont="1" applyBorder="1" applyAlignment="1">
      <alignment vertical="center" wrapText="1"/>
    </xf>
    <xf numFmtId="167" fontId="9" fillId="0" borderId="1" xfId="1" applyNumberFormat="1" applyFont="1" applyBorder="1" applyAlignment="1" applyProtection="1">
      <alignment vertical="center" wrapText="1"/>
      <protection locked="0"/>
    </xf>
    <xf numFmtId="167" fontId="9" fillId="0" borderId="6" xfId="1" applyNumberFormat="1" applyFont="1" applyBorder="1" applyAlignment="1" applyProtection="1">
      <alignment vertical="center" wrapText="1"/>
      <protection locked="0"/>
    </xf>
    <xf numFmtId="2" fontId="15" fillId="2" borderId="6" xfId="0" applyNumberFormat="1" applyFont="1" applyFill="1" applyBorder="1" applyAlignment="1">
      <alignment horizontal="left" vertical="center" wrapText="1"/>
    </xf>
    <xf numFmtId="2" fontId="15" fillId="2" borderId="2" xfId="0" applyNumberFormat="1" applyFont="1" applyFill="1" applyBorder="1" applyAlignment="1">
      <alignment horizontal="left" vertical="center" wrapText="1"/>
    </xf>
    <xf numFmtId="0" fontId="15" fillId="0" borderId="33" xfId="0" applyFont="1" applyBorder="1" applyAlignment="1">
      <alignment horizontal="center" vertical="center" wrapText="1"/>
    </xf>
    <xf numFmtId="0" fontId="15" fillId="0" borderId="8" xfId="0" applyFont="1" applyBorder="1" applyAlignment="1">
      <alignment horizontal="center" vertical="center" wrapText="1"/>
    </xf>
    <xf numFmtId="0" fontId="9" fillId="0" borderId="26" xfId="0" applyFont="1" applyBorder="1" applyAlignment="1">
      <alignment horizontal="left" vertical="center" wrapText="1"/>
    </xf>
    <xf numFmtId="0" fontId="9" fillId="0" borderId="18" xfId="0" applyFont="1" applyBorder="1" applyAlignment="1">
      <alignment horizontal="left" vertical="center" wrapText="1"/>
    </xf>
    <xf numFmtId="0" fontId="9" fillId="2" borderId="111" xfId="0" applyFont="1" applyFill="1" applyBorder="1" applyAlignment="1">
      <alignment horizontal="left" vertical="center" wrapText="1"/>
    </xf>
    <xf numFmtId="2" fontId="15" fillId="2" borderId="33" xfId="0" applyNumberFormat="1" applyFont="1" applyFill="1" applyBorder="1" applyAlignment="1">
      <alignment horizontal="center" vertical="center" wrapText="1"/>
    </xf>
    <xf numFmtId="167" fontId="9" fillId="2" borderId="6" xfId="1" applyNumberFormat="1" applyFont="1" applyFill="1" applyBorder="1" applyAlignment="1" applyProtection="1">
      <alignment horizontal="left" vertical="center" wrapText="1"/>
      <protection locked="0"/>
    </xf>
    <xf numFmtId="167" fontId="9" fillId="0" borderId="6" xfId="1" applyNumberFormat="1" applyFont="1" applyBorder="1" applyAlignment="1" applyProtection="1">
      <alignment horizontal="center" vertical="center" wrapText="1"/>
      <protection locked="0"/>
    </xf>
    <xf numFmtId="167" fontId="9" fillId="0" borderId="2" xfId="1" applyNumberFormat="1" applyFont="1" applyBorder="1" applyAlignment="1" applyProtection="1">
      <alignment horizontal="center" vertical="center" wrapText="1"/>
      <protection locked="0"/>
    </xf>
    <xf numFmtId="167" fontId="9" fillId="0" borderId="6" xfId="1" applyNumberFormat="1" applyFont="1" applyBorder="1" applyAlignment="1" applyProtection="1">
      <alignment horizontal="left" vertical="center" wrapText="1"/>
      <protection locked="0"/>
    </xf>
    <xf numFmtId="167" fontId="9" fillId="2" borderId="1" xfId="1" applyNumberFormat="1" applyFont="1" applyFill="1" applyBorder="1" applyAlignment="1" applyProtection="1">
      <alignment vertical="center" wrapText="1"/>
      <protection locked="0"/>
    </xf>
    <xf numFmtId="167" fontId="9" fillId="2" borderId="6" xfId="1" applyNumberFormat="1" applyFont="1" applyFill="1" applyBorder="1" applyAlignment="1" applyProtection="1">
      <alignment vertical="center" wrapText="1"/>
      <protection locked="0"/>
    </xf>
    <xf numFmtId="0" fontId="9" fillId="0" borderId="54" xfId="0" applyFont="1" applyBorder="1" applyAlignment="1">
      <alignment horizontal="center" vertical="center" wrapText="1"/>
    </xf>
    <xf numFmtId="0" fontId="9" fillId="2" borderId="108" xfId="0" applyFont="1" applyFill="1" applyBorder="1" applyAlignment="1">
      <alignment horizontal="left" vertical="center" wrapText="1"/>
    </xf>
    <xf numFmtId="167" fontId="9" fillId="0" borderId="3" xfId="3" applyNumberFormat="1" applyFont="1" applyBorder="1" applyAlignment="1" applyProtection="1">
      <alignment horizontal="left" vertical="center" wrapText="1"/>
      <protection locked="0"/>
    </xf>
    <xf numFmtId="167" fontId="9" fillId="0" borderId="5" xfId="3" applyNumberFormat="1" applyFont="1" applyBorder="1" applyAlignment="1" applyProtection="1">
      <alignment horizontal="left" vertical="center" wrapText="1"/>
      <protection locked="0"/>
    </xf>
    <xf numFmtId="0" fontId="17" fillId="0" borderId="30" xfId="0" applyFont="1" applyBorder="1" applyAlignment="1">
      <alignment horizontal="center" vertical="center" wrapText="1"/>
    </xf>
    <xf numFmtId="0" fontId="17" fillId="0" borderId="5" xfId="0" applyFont="1" applyBorder="1" applyAlignment="1">
      <alignment horizontal="center" vertical="center" wrapText="1"/>
    </xf>
    <xf numFmtId="0" fontId="17" fillId="2" borderId="111" xfId="0" applyFont="1" applyFill="1" applyBorder="1" applyAlignment="1">
      <alignment horizontal="center" vertical="center" wrapText="1"/>
    </xf>
    <xf numFmtId="0" fontId="15" fillId="2" borderId="114" xfId="0" applyFont="1" applyFill="1" applyBorder="1" applyAlignment="1">
      <alignment horizontal="center" vertical="center" wrapText="1"/>
    </xf>
    <xf numFmtId="0" fontId="15" fillId="2" borderId="113" xfId="0" applyFont="1" applyFill="1" applyBorder="1" applyAlignment="1">
      <alignment horizontal="center" vertical="center" wrapText="1"/>
    </xf>
    <xf numFmtId="0" fontId="15" fillId="2" borderId="55" xfId="0" applyFont="1" applyFill="1" applyBorder="1" applyAlignment="1">
      <alignment horizontal="center" vertical="center" wrapText="1"/>
    </xf>
    <xf numFmtId="0" fontId="15" fillId="2" borderId="49" xfId="0" applyFont="1" applyFill="1" applyBorder="1" applyAlignment="1">
      <alignment horizontal="center" vertical="center" wrapText="1"/>
    </xf>
    <xf numFmtId="0" fontId="9" fillId="2" borderId="103" xfId="0" applyFont="1" applyFill="1" applyBorder="1" applyAlignment="1">
      <alignment horizontal="left" vertical="center" wrapText="1"/>
    </xf>
    <xf numFmtId="0" fontId="9" fillId="2" borderId="33" xfId="0" applyFont="1" applyFill="1" applyBorder="1" applyAlignment="1">
      <alignment horizontal="left" vertical="center" wrapText="1"/>
    </xf>
    <xf numFmtId="0" fontId="15" fillId="0" borderId="111" xfId="0" applyFont="1" applyBorder="1" applyAlignment="1">
      <alignment horizontal="left" vertical="center" wrapText="1"/>
    </xf>
    <xf numFmtId="0" fontId="9" fillId="0" borderId="49" xfId="0" applyFont="1" applyBorder="1" applyAlignment="1">
      <alignment horizontal="left" vertical="center" wrapText="1"/>
    </xf>
    <xf numFmtId="0" fontId="15" fillId="0" borderId="49" xfId="0" applyFont="1" applyBorder="1" applyAlignment="1">
      <alignment horizontal="left" vertical="center" wrapText="1"/>
    </xf>
    <xf numFmtId="0" fontId="15" fillId="0" borderId="5" xfId="0" applyFont="1" applyBorder="1" applyAlignment="1">
      <alignment horizontal="left" vertical="center" wrapText="1"/>
    </xf>
    <xf numFmtId="0" fontId="15" fillId="0" borderId="107" xfId="0" applyFont="1" applyBorder="1" applyAlignment="1">
      <alignment horizontal="left" vertical="center" wrapText="1"/>
    </xf>
    <xf numFmtId="0" fontId="15" fillId="0" borderId="104" xfId="0" applyFont="1" applyBorder="1" applyAlignment="1">
      <alignment horizontal="left" vertical="center" wrapText="1"/>
    </xf>
    <xf numFmtId="0" fontId="17" fillId="0" borderId="51" xfId="0" applyFont="1" applyBorder="1" applyAlignment="1">
      <alignment horizontal="center" vertical="center" wrapText="1"/>
    </xf>
    <xf numFmtId="0" fontId="17" fillId="0" borderId="52" xfId="0" applyFont="1" applyBorder="1" applyAlignment="1">
      <alignment horizontal="center" vertical="center" wrapText="1"/>
    </xf>
    <xf numFmtId="0" fontId="17" fillId="0" borderId="103" xfId="0" applyFont="1" applyBorder="1" applyAlignment="1">
      <alignment horizontal="center" vertical="center" wrapText="1"/>
    </xf>
    <xf numFmtId="0" fontId="17" fillId="0" borderId="108" xfId="0" applyFont="1" applyBorder="1" applyAlignment="1">
      <alignment horizontal="center" vertical="center" wrapText="1"/>
    </xf>
    <xf numFmtId="166" fontId="17" fillId="0" borderId="107" xfId="0" applyNumberFormat="1" applyFont="1" applyBorder="1" applyAlignment="1">
      <alignment horizontal="center" vertical="center" wrapText="1"/>
    </xf>
    <xf numFmtId="166" fontId="17" fillId="0" borderId="104" xfId="0" applyNumberFormat="1" applyFont="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17" fillId="0" borderId="35" xfId="0" applyFont="1" applyBorder="1" applyAlignment="1">
      <alignment horizontal="center" vertical="center" wrapText="1"/>
    </xf>
    <xf numFmtId="0" fontId="17" fillId="0" borderId="7" xfId="0" applyFont="1" applyBorder="1" applyAlignment="1">
      <alignment horizontal="center" vertical="center" wrapText="1"/>
    </xf>
    <xf numFmtId="166" fontId="17" fillId="0" borderId="101" xfId="0" applyNumberFormat="1" applyFont="1" applyBorder="1" applyAlignment="1">
      <alignment horizontal="center" vertical="center" wrapText="1"/>
    </xf>
    <xf numFmtId="0" fontId="17" fillId="2" borderId="35" xfId="0" applyFont="1" applyFill="1" applyBorder="1" applyAlignment="1">
      <alignment horizontal="center" vertical="center" wrapText="1"/>
    </xf>
    <xf numFmtId="167" fontId="9" fillId="0" borderId="25" xfId="3" applyNumberFormat="1" applyFont="1" applyBorder="1" applyAlignment="1" applyProtection="1">
      <alignment horizontal="left" vertical="center" wrapText="1"/>
      <protection locked="0"/>
    </xf>
    <xf numFmtId="167" fontId="9" fillId="0" borderId="26" xfId="3" applyNumberFormat="1" applyFont="1" applyBorder="1" applyAlignment="1" applyProtection="1">
      <alignment horizontal="left" vertical="center" wrapText="1"/>
      <protection locked="0"/>
    </xf>
    <xf numFmtId="167" fontId="9" fillId="0" borderId="111" xfId="3" applyNumberFormat="1" applyFont="1" applyBorder="1" applyAlignment="1" applyProtection="1">
      <alignment horizontal="left" vertical="center" wrapText="1"/>
      <protection locked="0"/>
    </xf>
    <xf numFmtId="167" fontId="9" fillId="0" borderId="6" xfId="3" applyNumberFormat="1" applyFont="1" applyBorder="1" applyAlignment="1" applyProtection="1">
      <alignment horizontal="left" vertical="center" wrapText="1"/>
      <protection locked="0"/>
    </xf>
    <xf numFmtId="0" fontId="9" fillId="0" borderId="5" xfId="0" applyFont="1" applyBorder="1" applyAlignment="1">
      <alignment horizontal="left" vertical="center" wrapText="1"/>
    </xf>
    <xf numFmtId="167" fontId="9" fillId="0" borderId="4" xfId="3" applyNumberFormat="1" applyFont="1" applyBorder="1" applyAlignment="1" applyProtection="1">
      <alignment horizontal="left" vertical="center" wrapText="1"/>
      <protection locked="0"/>
    </xf>
    <xf numFmtId="167" fontId="9" fillId="0" borderId="114" xfId="3" applyNumberFormat="1" applyFont="1" applyBorder="1" applyAlignment="1" applyProtection="1">
      <alignment horizontal="center" vertical="center" wrapText="1"/>
      <protection locked="0"/>
    </xf>
    <xf numFmtId="167" fontId="9" fillId="0" borderId="8" xfId="3" applyNumberFormat="1" applyFont="1" applyBorder="1" applyAlignment="1" applyProtection="1">
      <alignment horizontal="center" vertical="center" wrapText="1"/>
      <protection locked="0"/>
    </xf>
    <xf numFmtId="167" fontId="9" fillId="0" borderId="113" xfId="3" applyNumberFormat="1" applyFont="1" applyBorder="1" applyAlignment="1" applyProtection="1">
      <alignment horizontal="center" vertical="center" wrapText="1"/>
      <protection locked="0"/>
    </xf>
    <xf numFmtId="2" fontId="15" fillId="0" borderId="46" xfId="0" applyNumberFormat="1" applyFont="1" applyBorder="1" applyAlignment="1">
      <alignment horizontal="center" vertical="center" wrapText="1"/>
    </xf>
    <xf numFmtId="2" fontId="15" fillId="0" borderId="50" xfId="0" applyNumberFormat="1" applyFont="1" applyBorder="1" applyAlignment="1">
      <alignment horizontal="center" vertical="center" wrapText="1"/>
    </xf>
    <xf numFmtId="166" fontId="17" fillId="0" borderId="3" xfId="0" applyNumberFormat="1" applyFont="1" applyBorder="1" applyAlignment="1">
      <alignment horizontal="center" vertical="center" wrapText="1"/>
    </xf>
    <xf numFmtId="166" fontId="17" fillId="0" borderId="5" xfId="0" applyNumberFormat="1" applyFont="1" applyBorder="1" applyAlignment="1">
      <alignment horizontal="center" vertical="center" wrapText="1"/>
    </xf>
    <xf numFmtId="2" fontId="15" fillId="0" borderId="23" xfId="0" applyNumberFormat="1" applyFont="1" applyBorder="1" applyAlignment="1">
      <alignment horizontal="center" vertical="center" wrapText="1"/>
    </xf>
    <xf numFmtId="2" fontId="15" fillId="0" borderId="24" xfId="0" applyNumberFormat="1" applyFont="1" applyBorder="1" applyAlignment="1">
      <alignment horizontal="center" vertical="center" wrapText="1"/>
    </xf>
    <xf numFmtId="167" fontId="30" fillId="0" borderId="3" xfId="3" applyNumberFormat="1" applyFont="1" applyBorder="1" applyAlignment="1" applyProtection="1">
      <alignment horizontal="left" vertical="center" wrapText="1"/>
      <protection locked="0"/>
    </xf>
    <xf numFmtId="167" fontId="30" fillId="0" borderId="5" xfId="3" applyNumberFormat="1" applyFont="1" applyBorder="1" applyAlignment="1" applyProtection="1">
      <alignment horizontal="left" vertical="center" wrapText="1"/>
      <protection locked="0"/>
    </xf>
    <xf numFmtId="0" fontId="9" fillId="0" borderId="13" xfId="0" applyFont="1" applyBorder="1" applyAlignment="1">
      <alignment horizontal="left" vertical="center" wrapText="1"/>
    </xf>
    <xf numFmtId="0" fontId="9" fillId="0" borderId="15" xfId="0" applyFont="1" applyBorder="1" applyAlignment="1">
      <alignment horizontal="left" vertical="center" wrapText="1"/>
    </xf>
    <xf numFmtId="2" fontId="15" fillId="0" borderId="34" xfId="0" applyNumberFormat="1" applyFont="1" applyBorder="1" applyAlignment="1">
      <alignment horizontal="center" vertical="center" wrapText="1"/>
    </xf>
    <xf numFmtId="0" fontId="9" fillId="0" borderId="102" xfId="0" applyFont="1" applyBorder="1" applyAlignment="1">
      <alignment horizontal="center" vertical="center" wrapText="1"/>
    </xf>
    <xf numFmtId="0" fontId="9" fillId="0" borderId="15" xfId="0" applyFont="1" applyBorder="1" applyAlignment="1">
      <alignment horizontal="center" vertical="center" wrapText="1"/>
    </xf>
    <xf numFmtId="0" fontId="9" fillId="0" borderId="118" xfId="0" applyFont="1" applyBorder="1" applyAlignment="1">
      <alignment horizontal="center" vertical="center" wrapText="1"/>
    </xf>
    <xf numFmtId="0" fontId="8" fillId="2" borderId="55" xfId="0" applyFont="1" applyFill="1" applyBorder="1" applyAlignment="1">
      <alignment horizontal="center" vertical="center" wrapText="1"/>
    </xf>
    <xf numFmtId="0" fontId="8" fillId="2" borderId="12" xfId="0" applyFont="1" applyFill="1" applyBorder="1" applyAlignment="1">
      <alignment horizontal="center" vertical="center" wrapText="1"/>
    </xf>
    <xf numFmtId="0" fontId="8" fillId="2" borderId="49" xfId="0" applyFont="1" applyFill="1" applyBorder="1" applyAlignment="1">
      <alignment horizontal="center" vertical="center" wrapText="1"/>
    </xf>
    <xf numFmtId="167" fontId="9" fillId="2" borderId="54" xfId="1" applyNumberFormat="1" applyFont="1" applyFill="1" applyBorder="1" applyAlignment="1" applyProtection="1">
      <alignment vertical="center" wrapText="1"/>
      <protection locked="0"/>
    </xf>
    <xf numFmtId="167" fontId="9" fillId="2" borderId="1" xfId="3" applyNumberFormat="1" applyFont="1" applyFill="1" applyBorder="1" applyAlignment="1" applyProtection="1">
      <alignment horizontal="left" vertical="center" wrapText="1"/>
      <protection locked="0"/>
    </xf>
    <xf numFmtId="167" fontId="9" fillId="0" borderId="1" xfId="3" applyNumberFormat="1" applyFont="1" applyBorder="1" applyAlignment="1" applyProtection="1">
      <alignment horizontal="left" vertical="center" wrapText="1"/>
      <protection locked="0"/>
    </xf>
    <xf numFmtId="0" fontId="9" fillId="0" borderId="54" xfId="0" applyFont="1" applyBorder="1" applyAlignment="1">
      <alignment vertical="center" wrapText="1"/>
    </xf>
    <xf numFmtId="0" fontId="9" fillId="0" borderId="1" xfId="0" applyFont="1" applyBorder="1" applyAlignment="1">
      <alignment vertical="center" wrapText="1"/>
    </xf>
    <xf numFmtId="167" fontId="9" fillId="0" borderId="54" xfId="1" applyNumberFormat="1" applyFont="1" applyBorder="1" applyAlignment="1" applyProtection="1">
      <alignment vertical="center" wrapText="1"/>
      <protection locked="0"/>
    </xf>
    <xf numFmtId="0" fontId="9" fillId="2" borderId="54" xfId="0" applyFont="1" applyFill="1" applyBorder="1" applyAlignment="1">
      <alignment vertical="center" wrapText="1"/>
    </xf>
    <xf numFmtId="0" fontId="9" fillId="2" borderId="1" xfId="0" applyFont="1" applyFill="1" applyBorder="1" applyAlignment="1">
      <alignment vertical="center" wrapText="1"/>
    </xf>
    <xf numFmtId="0" fontId="9" fillId="2" borderId="103"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108" xfId="0" applyFont="1" applyFill="1" applyBorder="1" applyAlignment="1">
      <alignment horizontal="center" vertical="center" wrapText="1"/>
    </xf>
    <xf numFmtId="0" fontId="15" fillId="2" borderId="19" xfId="0" applyFont="1" applyFill="1" applyBorder="1" applyAlignment="1">
      <alignment horizontal="left" vertical="center" wrapText="1"/>
    </xf>
    <xf numFmtId="0" fontId="15" fillId="2" borderId="18" xfId="0" applyFont="1" applyFill="1" applyBorder="1" applyAlignment="1">
      <alignment horizontal="left" vertical="center" wrapText="1"/>
    </xf>
    <xf numFmtId="0" fontId="15" fillId="9" borderId="37" xfId="0" applyFont="1" applyFill="1" applyBorder="1" applyAlignment="1">
      <alignment horizontal="center" vertical="center" wrapText="1"/>
    </xf>
    <xf numFmtId="0" fontId="15" fillId="9" borderId="38" xfId="0" applyFont="1" applyFill="1" applyBorder="1" applyAlignment="1">
      <alignment horizontal="center" vertical="center" wrapText="1"/>
    </xf>
    <xf numFmtId="0" fontId="15" fillId="9" borderId="39" xfId="0" applyFont="1" applyFill="1" applyBorder="1" applyAlignment="1">
      <alignment horizontal="center" vertical="center" wrapText="1"/>
    </xf>
    <xf numFmtId="0" fontId="15" fillId="0" borderId="47" xfId="0" applyFont="1" applyBorder="1" applyAlignment="1">
      <alignment horizontal="center" vertical="center" wrapText="1"/>
    </xf>
    <xf numFmtId="0" fontId="15" fillId="0" borderId="53" xfId="0" applyFont="1" applyBorder="1" applyAlignment="1">
      <alignment horizontal="center" vertical="center" wrapText="1"/>
    </xf>
    <xf numFmtId="0" fontId="9" fillId="0" borderId="56" xfId="0" applyFont="1" applyBorder="1" applyAlignment="1">
      <alignment horizontal="center" vertical="center" wrapText="1"/>
    </xf>
    <xf numFmtId="0" fontId="17" fillId="8" borderId="20" xfId="0" applyFont="1" applyFill="1" applyBorder="1" applyAlignment="1">
      <alignment horizontal="center" vertical="center" wrapText="1"/>
    </xf>
    <xf numFmtId="0" fontId="17" fillId="8" borderId="2" xfId="0" applyFont="1" applyFill="1" applyBorder="1" applyAlignment="1">
      <alignment horizontal="center" vertical="center" wrapText="1"/>
    </xf>
    <xf numFmtId="0" fontId="17" fillId="8" borderId="21" xfId="0" applyFont="1" applyFill="1" applyBorder="1" applyAlignment="1">
      <alignment horizontal="center" vertical="center" wrapText="1"/>
    </xf>
    <xf numFmtId="0" fontId="17" fillId="8" borderId="6" xfId="0" applyFont="1" applyFill="1" applyBorder="1" applyAlignment="1">
      <alignment horizontal="center" vertical="center" wrapText="1"/>
    </xf>
    <xf numFmtId="0" fontId="15" fillId="0" borderId="48" xfId="0" applyFont="1" applyBorder="1" applyAlignment="1">
      <alignment horizontal="center" vertical="center" wrapText="1"/>
    </xf>
    <xf numFmtId="0" fontId="15" fillId="2" borderId="108" xfId="0" applyFont="1" applyFill="1" applyBorder="1" applyAlignment="1">
      <alignment horizontal="left" vertical="center" wrapText="1"/>
    </xf>
    <xf numFmtId="0" fontId="9" fillId="0" borderId="56" xfId="0" applyFont="1" applyBorder="1" applyAlignment="1">
      <alignment horizontal="left" vertical="center" wrapText="1"/>
    </xf>
    <xf numFmtId="166" fontId="15" fillId="0" borderId="54" xfId="0" applyNumberFormat="1" applyFont="1" applyBorder="1" applyAlignment="1">
      <alignment horizontal="center" vertical="center" wrapText="1"/>
    </xf>
    <xf numFmtId="166" fontId="15" fillId="0" borderId="1" xfId="0" applyNumberFormat="1" applyFont="1" applyBorder="1" applyAlignment="1">
      <alignment horizontal="center" vertical="center" wrapText="1"/>
    </xf>
    <xf numFmtId="166" fontId="15" fillId="0" borderId="56" xfId="0" applyNumberFormat="1" applyFont="1" applyBorder="1" applyAlignment="1">
      <alignment horizontal="center" vertical="center" wrapText="1"/>
    </xf>
    <xf numFmtId="0" fontId="15" fillId="0" borderId="21" xfId="0" applyFont="1" applyBorder="1" applyAlignment="1">
      <alignment horizontal="center" vertical="center" wrapText="1"/>
    </xf>
    <xf numFmtId="166" fontId="15" fillId="0" borderId="6" xfId="0" applyNumberFormat="1" applyFont="1" applyBorder="1" applyAlignment="1">
      <alignment horizontal="center" vertical="center" wrapText="1"/>
    </xf>
    <xf numFmtId="0" fontId="15" fillId="2" borderId="19" xfId="0" applyFont="1" applyFill="1" applyBorder="1" applyAlignment="1">
      <alignment horizontal="center" vertical="center" wrapText="1"/>
    </xf>
    <xf numFmtId="0" fontId="8" fillId="0" borderId="6" xfId="0" applyFont="1" applyBorder="1" applyAlignment="1">
      <alignment horizontal="center" vertical="center" wrapText="1"/>
    </xf>
    <xf numFmtId="0" fontId="9" fillId="2" borderId="5" xfId="0" applyFont="1" applyFill="1" applyBorder="1" applyAlignment="1">
      <alignment horizontal="left" vertical="center" wrapText="1"/>
    </xf>
    <xf numFmtId="0" fontId="17" fillId="2" borderId="47" xfId="0" applyFont="1" applyFill="1" applyBorder="1" applyAlignment="1">
      <alignment vertical="center" wrapText="1"/>
    </xf>
    <xf numFmtId="0" fontId="17" fillId="2" borderId="1" xfId="0" applyFont="1" applyFill="1" applyBorder="1" applyAlignment="1">
      <alignment vertical="center" wrapText="1"/>
    </xf>
    <xf numFmtId="166" fontId="17" fillId="2" borderId="1" xfId="0" applyNumberFormat="1" applyFont="1" applyFill="1" applyBorder="1" applyAlignment="1">
      <alignment vertical="center" wrapText="1"/>
    </xf>
    <xf numFmtId="0" fontId="17" fillId="2" borderId="12" xfId="0" applyFont="1" applyFill="1" applyBorder="1" applyAlignment="1">
      <alignment vertical="center" wrapText="1"/>
    </xf>
    <xf numFmtId="0" fontId="15" fillId="2" borderId="47" xfId="0" applyFont="1" applyFill="1" applyBorder="1" applyAlignment="1">
      <alignment horizontal="center" vertical="center" wrapText="1"/>
    </xf>
    <xf numFmtId="166" fontId="15" fillId="2" borderId="1" xfId="0" applyNumberFormat="1" applyFont="1" applyFill="1" applyBorder="1" applyAlignment="1">
      <alignment horizontal="center" vertical="center" wrapText="1"/>
    </xf>
    <xf numFmtId="0" fontId="15" fillId="0" borderId="51" xfId="0" applyFont="1" applyBorder="1" applyAlignment="1">
      <alignment horizontal="center" vertical="center" wrapText="1"/>
    </xf>
    <xf numFmtId="0" fontId="15" fillId="0" borderId="52" xfId="0" applyFont="1" applyBorder="1" applyAlignment="1">
      <alignment horizontal="center" vertical="center" wrapText="1"/>
    </xf>
    <xf numFmtId="0" fontId="15" fillId="0" borderId="103" xfId="0" applyFont="1" applyBorder="1" applyAlignment="1">
      <alignment horizontal="center" vertical="center" wrapText="1"/>
    </xf>
    <xf numFmtId="0" fontId="15" fillId="0" borderId="108" xfId="0" applyFont="1" applyBorder="1" applyAlignment="1">
      <alignment horizontal="center" vertical="center" wrapText="1"/>
    </xf>
    <xf numFmtId="166" fontId="15" fillId="0" borderId="107" xfId="0" applyNumberFormat="1" applyFont="1" applyBorder="1" applyAlignment="1">
      <alignment horizontal="center" vertical="center" wrapText="1"/>
    </xf>
    <xf numFmtId="166" fontId="15" fillId="0" borderId="104" xfId="0" applyNumberFormat="1" applyFont="1" applyBorder="1" applyAlignment="1">
      <alignment horizontal="center" vertical="center" wrapText="1"/>
    </xf>
    <xf numFmtId="0" fontId="15" fillId="2" borderId="51" xfId="0" applyFont="1" applyFill="1" applyBorder="1" applyAlignment="1">
      <alignment horizontal="center" vertical="center" wrapText="1"/>
    </xf>
    <xf numFmtId="0" fontId="15" fillId="2" borderId="52" xfId="0" applyFont="1" applyFill="1" applyBorder="1" applyAlignment="1">
      <alignment horizontal="center" vertical="center" wrapText="1"/>
    </xf>
    <xf numFmtId="0" fontId="15" fillId="0" borderId="35" xfId="0" applyFont="1" applyBorder="1" applyAlignment="1">
      <alignment horizontal="center" vertical="center" wrapText="1"/>
    </xf>
    <xf numFmtId="0" fontId="15" fillId="0" borderId="7" xfId="0" applyFont="1" applyBorder="1" applyAlignment="1">
      <alignment horizontal="center" vertical="center" wrapText="1"/>
    </xf>
    <xf numFmtId="166" fontId="15" fillId="0" borderId="101" xfId="0" applyNumberFormat="1" applyFont="1" applyBorder="1" applyAlignment="1">
      <alignment horizontal="center" vertical="center" wrapText="1"/>
    </xf>
    <xf numFmtId="0" fontId="15" fillId="2" borderId="35" xfId="0" applyFont="1" applyFill="1" applyBorder="1" applyAlignment="1">
      <alignment horizontal="center" vertical="center" wrapText="1"/>
    </xf>
    <xf numFmtId="0" fontId="15" fillId="0" borderId="14" xfId="0" applyFont="1" applyBorder="1" applyAlignment="1">
      <alignment horizontal="center" vertical="center" wrapText="1"/>
    </xf>
    <xf numFmtId="0" fontId="15" fillId="0" borderId="30" xfId="0" applyFont="1" applyBorder="1" applyAlignment="1">
      <alignment horizontal="center" vertical="center" wrapText="1"/>
    </xf>
    <xf numFmtId="0" fontId="15" fillId="0" borderId="3" xfId="0" applyFont="1" applyBorder="1" applyAlignment="1">
      <alignment horizontal="center" vertical="center" wrapText="1"/>
    </xf>
    <xf numFmtId="0" fontId="15" fillId="0" borderId="5" xfId="0" applyFont="1" applyBorder="1" applyAlignment="1">
      <alignment horizontal="center" vertical="center" wrapText="1"/>
    </xf>
    <xf numFmtId="166" fontId="15" fillId="0" borderId="3" xfId="0" applyNumberFormat="1" applyFont="1" applyBorder="1" applyAlignment="1">
      <alignment horizontal="center" vertical="center" wrapText="1"/>
    </xf>
    <xf numFmtId="166" fontId="15" fillId="0" borderId="5" xfId="0" applyNumberFormat="1" applyFont="1" applyBorder="1" applyAlignment="1">
      <alignment horizontal="center" vertical="center" wrapText="1"/>
    </xf>
    <xf numFmtId="0" fontId="15" fillId="2" borderId="25" xfId="0" applyFont="1" applyFill="1" applyBorder="1" applyAlignment="1">
      <alignment horizontal="center" vertical="center" wrapText="1"/>
    </xf>
    <xf numFmtId="0" fontId="15" fillId="2" borderId="111" xfId="0" applyFont="1" applyFill="1" applyBorder="1" applyAlignment="1">
      <alignment horizontal="center" vertical="center" wrapText="1"/>
    </xf>
    <xf numFmtId="0" fontId="9" fillId="2" borderId="49" xfId="0" applyFont="1" applyFill="1" applyBorder="1" applyAlignment="1">
      <alignment horizontal="center" vertical="center" wrapText="1"/>
    </xf>
  </cellXfs>
  <cellStyles count="8">
    <cellStyle name="Millares 3" xfId="2" xr:uid="{00000000-0005-0000-0000-000000000000}"/>
    <cellStyle name="Millares 3 2" xfId="7" xr:uid="{ACB8A21F-D04A-46E1-947A-076E08E1FAF3}"/>
    <cellStyle name="Moneda 2" xfId="6" xr:uid="{348EEFAB-9DDE-41E0-83C0-2953197DA1AC}"/>
    <cellStyle name="Normal" xfId="0" builtinId="0"/>
    <cellStyle name="Normal 2" xfId="1" xr:uid="{00000000-0005-0000-0000-000003000000}"/>
    <cellStyle name="Normal 2 2" xfId="3" xr:uid="{00000000-0005-0000-0000-000004000000}"/>
    <cellStyle name="Normal 6 2" xfId="5" xr:uid="{00000000-0005-0000-0000-000005000000}"/>
    <cellStyle name="Normal 9" xfId="4" xr:uid="{00000000-0005-0000-0000-000006000000}"/>
  </cellStyles>
  <dxfs count="1308">
    <dxf>
      <fill>
        <patternFill>
          <bgColor theme="6" tint="0.39994506668294322"/>
        </patternFill>
      </fill>
    </dxf>
    <dxf>
      <fill>
        <patternFill>
          <bgColor rgb="FFFFFF00"/>
        </patternFill>
      </fill>
    </dxf>
    <dxf>
      <font>
        <color theme="0"/>
      </font>
      <fill>
        <patternFill>
          <bgColor rgb="FFC00000"/>
        </patternFill>
      </fill>
    </dxf>
    <dxf>
      <fill>
        <patternFill>
          <bgColor theme="6" tint="0.39994506668294322"/>
        </patternFill>
      </fill>
    </dxf>
    <dxf>
      <fill>
        <patternFill>
          <bgColor theme="9" tint="-0.24994659260841701"/>
        </patternFill>
      </fill>
    </dxf>
    <dxf>
      <fill>
        <patternFill>
          <bgColor rgb="FFFFFF00"/>
        </patternFill>
      </fill>
    </dxf>
    <dxf>
      <font>
        <color theme="0"/>
      </font>
      <fill>
        <patternFill>
          <bgColor rgb="FFC00000"/>
        </patternFill>
      </fill>
    </dxf>
    <dxf>
      <fill>
        <patternFill>
          <bgColor rgb="FFFFFF99"/>
        </patternFill>
      </fill>
    </dxf>
    <dxf>
      <fill>
        <patternFill>
          <bgColor theme="6" tint="0.39994506668294322"/>
        </patternFill>
      </fill>
    </dxf>
    <dxf>
      <fill>
        <patternFill>
          <bgColor theme="9" tint="-0.24994659260841701"/>
        </patternFill>
      </fill>
    </dxf>
    <dxf>
      <fill>
        <patternFill>
          <bgColor rgb="FFFFFF00"/>
        </patternFill>
      </fill>
    </dxf>
    <dxf>
      <font>
        <color theme="0"/>
      </font>
      <fill>
        <patternFill>
          <bgColor rgb="FFC00000"/>
        </patternFill>
      </fill>
    </dxf>
    <dxf>
      <fill>
        <patternFill>
          <bgColor rgb="FFFFFF99"/>
        </patternFill>
      </fill>
    </dxf>
    <dxf>
      <fill>
        <patternFill>
          <bgColor theme="6" tint="0.39994506668294322"/>
        </patternFill>
      </fill>
    </dxf>
    <dxf>
      <fill>
        <patternFill>
          <bgColor rgb="FFFFFF00"/>
        </patternFill>
      </fill>
    </dxf>
    <dxf>
      <font>
        <color theme="0"/>
      </font>
      <fill>
        <patternFill>
          <bgColor rgb="FFC00000"/>
        </patternFill>
      </fill>
    </dxf>
    <dxf>
      <fill>
        <patternFill>
          <bgColor theme="6" tint="0.39994506668294322"/>
        </patternFill>
      </fill>
    </dxf>
    <dxf>
      <fill>
        <patternFill>
          <bgColor rgb="FFFFFF66"/>
        </patternFill>
      </fill>
    </dxf>
    <dxf>
      <fill>
        <patternFill>
          <bgColor rgb="FFFF6600"/>
        </patternFill>
      </fill>
    </dxf>
    <dxf>
      <font>
        <color theme="0"/>
      </font>
      <fill>
        <patternFill>
          <bgColor rgb="FFC00000"/>
        </patternFill>
      </fill>
    </dxf>
    <dxf>
      <fill>
        <patternFill>
          <bgColor theme="6" tint="0.39994506668294322"/>
        </patternFill>
      </fill>
    </dxf>
    <dxf>
      <fill>
        <patternFill>
          <bgColor rgb="FFFFFF66"/>
        </patternFill>
      </fill>
    </dxf>
    <dxf>
      <fill>
        <patternFill>
          <bgColor rgb="FFFF6600"/>
        </patternFill>
      </fill>
    </dxf>
    <dxf>
      <font>
        <color theme="0"/>
      </font>
      <fill>
        <patternFill>
          <bgColor rgb="FFC00000"/>
        </patternFill>
      </fill>
    </dxf>
    <dxf>
      <fill>
        <patternFill>
          <bgColor theme="6" tint="0.39994506668294322"/>
        </patternFill>
      </fill>
    </dxf>
    <dxf>
      <fill>
        <patternFill>
          <bgColor rgb="FFFFFF66"/>
        </patternFill>
      </fill>
    </dxf>
    <dxf>
      <fill>
        <patternFill>
          <bgColor rgb="FFFF6600"/>
        </patternFill>
      </fill>
    </dxf>
    <dxf>
      <font>
        <color theme="0"/>
      </font>
      <fill>
        <patternFill>
          <bgColor rgb="FFC00000"/>
        </patternFill>
      </fill>
    </dxf>
    <dxf>
      <fill>
        <patternFill>
          <bgColor theme="6" tint="0.39994506668294322"/>
        </patternFill>
      </fill>
    </dxf>
    <dxf>
      <fill>
        <patternFill>
          <bgColor rgb="FFFFFF00"/>
        </patternFill>
      </fill>
    </dxf>
    <dxf>
      <font>
        <color theme="0"/>
      </font>
      <fill>
        <patternFill>
          <bgColor rgb="FFC00000"/>
        </patternFill>
      </fill>
    </dxf>
    <dxf>
      <fill>
        <patternFill>
          <bgColor theme="6" tint="0.39994506668294322"/>
        </patternFill>
      </fill>
    </dxf>
    <dxf>
      <fill>
        <patternFill>
          <bgColor theme="9" tint="-0.24994659260841701"/>
        </patternFill>
      </fill>
    </dxf>
    <dxf>
      <fill>
        <patternFill>
          <bgColor rgb="FFFFFF00"/>
        </patternFill>
      </fill>
    </dxf>
    <dxf>
      <font>
        <color theme="0"/>
      </font>
      <fill>
        <patternFill>
          <bgColor rgb="FFC00000"/>
        </patternFill>
      </fill>
    </dxf>
    <dxf>
      <fill>
        <patternFill>
          <bgColor rgb="FFFFFF99"/>
        </patternFill>
      </fill>
    </dxf>
    <dxf>
      <fill>
        <patternFill>
          <bgColor theme="6" tint="0.39994506668294322"/>
        </patternFill>
      </fill>
    </dxf>
    <dxf>
      <fill>
        <patternFill>
          <bgColor theme="9" tint="-0.24994659260841701"/>
        </patternFill>
      </fill>
    </dxf>
    <dxf>
      <fill>
        <patternFill>
          <bgColor rgb="FFFFFF00"/>
        </patternFill>
      </fill>
    </dxf>
    <dxf>
      <font>
        <color theme="0"/>
      </font>
      <fill>
        <patternFill>
          <bgColor rgb="FFC00000"/>
        </patternFill>
      </fill>
    </dxf>
    <dxf>
      <fill>
        <patternFill>
          <bgColor rgb="FFFFFF99"/>
        </patternFill>
      </fill>
    </dxf>
    <dxf>
      <fill>
        <patternFill>
          <bgColor theme="6" tint="0.39994506668294322"/>
        </patternFill>
      </fill>
    </dxf>
    <dxf>
      <fill>
        <patternFill>
          <bgColor rgb="FFFFFF00"/>
        </patternFill>
      </fill>
    </dxf>
    <dxf>
      <font>
        <color theme="0"/>
      </font>
      <fill>
        <patternFill>
          <bgColor rgb="FFC00000"/>
        </patternFill>
      </fill>
    </dxf>
    <dxf>
      <fill>
        <patternFill>
          <bgColor theme="6" tint="0.39994506668294322"/>
        </patternFill>
      </fill>
    </dxf>
    <dxf>
      <fill>
        <patternFill>
          <bgColor theme="9" tint="-0.24994659260841701"/>
        </patternFill>
      </fill>
    </dxf>
    <dxf>
      <fill>
        <patternFill>
          <bgColor rgb="FFFFFF00"/>
        </patternFill>
      </fill>
    </dxf>
    <dxf>
      <font>
        <color theme="0"/>
      </font>
      <fill>
        <patternFill>
          <bgColor rgb="FFC00000"/>
        </patternFill>
      </fill>
    </dxf>
    <dxf>
      <fill>
        <patternFill>
          <bgColor rgb="FFFFFF99"/>
        </patternFill>
      </fill>
    </dxf>
    <dxf>
      <fill>
        <patternFill>
          <bgColor theme="6" tint="0.39994506668294322"/>
        </patternFill>
      </fill>
    </dxf>
    <dxf>
      <fill>
        <patternFill>
          <bgColor rgb="FFFFFF00"/>
        </patternFill>
      </fill>
    </dxf>
    <dxf>
      <font>
        <color theme="0"/>
      </font>
      <fill>
        <patternFill>
          <bgColor rgb="FFC00000"/>
        </patternFill>
      </fill>
    </dxf>
    <dxf>
      <fill>
        <patternFill>
          <bgColor theme="6" tint="0.39994506668294322"/>
        </patternFill>
      </fill>
    </dxf>
    <dxf>
      <fill>
        <patternFill>
          <bgColor rgb="FFFFFF66"/>
        </patternFill>
      </fill>
    </dxf>
    <dxf>
      <fill>
        <patternFill>
          <bgColor rgb="FFFF6600"/>
        </patternFill>
      </fill>
    </dxf>
    <dxf>
      <font>
        <color theme="0"/>
      </font>
      <fill>
        <patternFill>
          <bgColor rgb="FFC00000"/>
        </patternFill>
      </fill>
    </dxf>
    <dxf>
      <fill>
        <patternFill>
          <bgColor theme="6" tint="0.39994506668294322"/>
        </patternFill>
      </fill>
    </dxf>
    <dxf>
      <fill>
        <patternFill>
          <bgColor theme="9" tint="-0.24994659260841701"/>
        </patternFill>
      </fill>
    </dxf>
    <dxf>
      <fill>
        <patternFill>
          <bgColor rgb="FFFFFF00"/>
        </patternFill>
      </fill>
    </dxf>
    <dxf>
      <font>
        <color theme="0"/>
      </font>
      <fill>
        <patternFill>
          <bgColor rgb="FFC00000"/>
        </patternFill>
      </fill>
    </dxf>
    <dxf>
      <fill>
        <patternFill>
          <bgColor rgb="FFFFFF99"/>
        </patternFill>
      </fill>
    </dxf>
    <dxf>
      <fill>
        <patternFill>
          <bgColor theme="6" tint="0.39994506668294322"/>
        </patternFill>
      </fill>
    </dxf>
    <dxf>
      <fill>
        <patternFill>
          <bgColor rgb="FFFFFF00"/>
        </patternFill>
      </fill>
    </dxf>
    <dxf>
      <font>
        <color theme="0"/>
      </font>
      <fill>
        <patternFill>
          <bgColor rgb="FFC00000"/>
        </patternFill>
      </fill>
    </dxf>
    <dxf>
      <fill>
        <patternFill>
          <bgColor theme="6" tint="0.39994506668294322"/>
        </patternFill>
      </fill>
    </dxf>
    <dxf>
      <fill>
        <patternFill>
          <bgColor rgb="FFFFFF66"/>
        </patternFill>
      </fill>
    </dxf>
    <dxf>
      <fill>
        <patternFill>
          <bgColor rgb="FFFF6600"/>
        </patternFill>
      </fill>
    </dxf>
    <dxf>
      <font>
        <color theme="0"/>
      </font>
      <fill>
        <patternFill>
          <bgColor rgb="FFC00000"/>
        </patternFill>
      </fill>
    </dxf>
    <dxf>
      <fill>
        <patternFill>
          <bgColor theme="6" tint="0.39994506668294322"/>
        </patternFill>
      </fill>
    </dxf>
    <dxf>
      <fill>
        <patternFill>
          <bgColor rgb="FFFFFF66"/>
        </patternFill>
      </fill>
    </dxf>
    <dxf>
      <fill>
        <patternFill>
          <bgColor rgb="FFFF6600"/>
        </patternFill>
      </fill>
    </dxf>
    <dxf>
      <font>
        <color theme="0"/>
      </font>
      <fill>
        <patternFill>
          <bgColor rgb="FFC00000"/>
        </patternFill>
      </fill>
    </dxf>
    <dxf>
      <fill>
        <patternFill>
          <bgColor theme="6" tint="0.39994506668294322"/>
        </patternFill>
      </fill>
    </dxf>
    <dxf>
      <fill>
        <patternFill>
          <bgColor rgb="FFFFFF00"/>
        </patternFill>
      </fill>
    </dxf>
    <dxf>
      <font>
        <color theme="0"/>
      </font>
      <fill>
        <patternFill>
          <bgColor rgb="FFC00000"/>
        </patternFill>
      </fill>
    </dxf>
    <dxf>
      <fill>
        <patternFill>
          <bgColor theme="6" tint="0.39994506668294322"/>
        </patternFill>
      </fill>
    </dxf>
    <dxf>
      <fill>
        <patternFill>
          <bgColor rgb="FFFFFF66"/>
        </patternFill>
      </fill>
    </dxf>
    <dxf>
      <fill>
        <patternFill>
          <bgColor rgb="FFFF6600"/>
        </patternFill>
      </fill>
    </dxf>
    <dxf>
      <font>
        <color theme="0"/>
      </font>
      <fill>
        <patternFill>
          <bgColor rgb="FFC00000"/>
        </patternFill>
      </fill>
    </dxf>
    <dxf>
      <fill>
        <patternFill>
          <bgColor theme="6" tint="0.39994506668294322"/>
        </patternFill>
      </fill>
    </dxf>
    <dxf>
      <fill>
        <patternFill>
          <bgColor theme="9" tint="-0.24994659260841701"/>
        </patternFill>
      </fill>
    </dxf>
    <dxf>
      <fill>
        <patternFill>
          <bgColor rgb="FFFFFF00"/>
        </patternFill>
      </fill>
    </dxf>
    <dxf>
      <font>
        <color theme="0"/>
      </font>
      <fill>
        <patternFill>
          <bgColor rgb="FFC00000"/>
        </patternFill>
      </fill>
    </dxf>
    <dxf>
      <fill>
        <patternFill>
          <bgColor rgb="FFFFFF99"/>
        </patternFill>
      </fill>
    </dxf>
    <dxf>
      <fill>
        <patternFill>
          <bgColor theme="6" tint="0.39994506668294322"/>
        </patternFill>
      </fill>
    </dxf>
    <dxf>
      <fill>
        <patternFill>
          <bgColor rgb="FFFFFF00"/>
        </patternFill>
      </fill>
    </dxf>
    <dxf>
      <font>
        <color theme="0"/>
      </font>
      <fill>
        <patternFill>
          <bgColor rgb="FFC00000"/>
        </patternFill>
      </fill>
    </dxf>
    <dxf>
      <fill>
        <patternFill>
          <bgColor theme="6" tint="0.39994506668294322"/>
        </patternFill>
      </fill>
    </dxf>
    <dxf>
      <fill>
        <patternFill>
          <bgColor rgb="FFFFFF66"/>
        </patternFill>
      </fill>
    </dxf>
    <dxf>
      <fill>
        <patternFill>
          <bgColor rgb="FFFF6600"/>
        </patternFill>
      </fill>
    </dxf>
    <dxf>
      <font>
        <color theme="0"/>
      </font>
      <fill>
        <patternFill>
          <bgColor rgb="FFC00000"/>
        </patternFill>
      </fill>
    </dxf>
    <dxf>
      <fill>
        <patternFill>
          <bgColor theme="6" tint="0.39994506668294322"/>
        </patternFill>
      </fill>
    </dxf>
    <dxf>
      <fill>
        <patternFill>
          <bgColor theme="9" tint="-0.24994659260841701"/>
        </patternFill>
      </fill>
    </dxf>
    <dxf>
      <fill>
        <patternFill>
          <bgColor rgb="FFFFFF00"/>
        </patternFill>
      </fill>
    </dxf>
    <dxf>
      <font>
        <color theme="0"/>
      </font>
      <fill>
        <patternFill>
          <bgColor rgb="FFC00000"/>
        </patternFill>
      </fill>
    </dxf>
    <dxf>
      <fill>
        <patternFill>
          <bgColor rgb="FFFFFF99"/>
        </patternFill>
      </fill>
    </dxf>
    <dxf>
      <fill>
        <patternFill>
          <bgColor theme="6" tint="0.39994506668294322"/>
        </patternFill>
      </fill>
    </dxf>
    <dxf>
      <fill>
        <patternFill>
          <bgColor rgb="FFFFFF00"/>
        </patternFill>
      </fill>
    </dxf>
    <dxf>
      <font>
        <color theme="0"/>
      </font>
      <fill>
        <patternFill>
          <bgColor rgb="FFC00000"/>
        </patternFill>
      </fill>
    </dxf>
    <dxf>
      <fill>
        <patternFill>
          <bgColor theme="6" tint="0.39994506668294322"/>
        </patternFill>
      </fill>
    </dxf>
    <dxf>
      <fill>
        <patternFill>
          <bgColor rgb="FFFFFF66"/>
        </patternFill>
      </fill>
    </dxf>
    <dxf>
      <fill>
        <patternFill>
          <bgColor rgb="FFFF6600"/>
        </patternFill>
      </fill>
    </dxf>
    <dxf>
      <font>
        <color theme="0"/>
      </font>
      <fill>
        <patternFill>
          <bgColor rgb="FFC00000"/>
        </patternFill>
      </fill>
    </dxf>
    <dxf>
      <fill>
        <patternFill>
          <bgColor theme="6" tint="0.39994506668294322"/>
        </patternFill>
      </fill>
    </dxf>
    <dxf>
      <fill>
        <patternFill>
          <bgColor theme="9" tint="-0.24994659260841701"/>
        </patternFill>
      </fill>
    </dxf>
    <dxf>
      <fill>
        <patternFill>
          <bgColor rgb="FFFFFF00"/>
        </patternFill>
      </fill>
    </dxf>
    <dxf>
      <font>
        <color theme="0"/>
      </font>
      <fill>
        <patternFill>
          <bgColor rgb="FFC00000"/>
        </patternFill>
      </fill>
    </dxf>
    <dxf>
      <fill>
        <patternFill>
          <bgColor rgb="FFFFFF99"/>
        </patternFill>
      </fill>
    </dxf>
    <dxf>
      <fill>
        <patternFill>
          <bgColor theme="6" tint="0.39994506668294322"/>
        </patternFill>
      </fill>
    </dxf>
    <dxf>
      <fill>
        <patternFill>
          <bgColor rgb="FFFFFF00"/>
        </patternFill>
      </fill>
    </dxf>
    <dxf>
      <font>
        <color theme="0"/>
      </font>
      <fill>
        <patternFill>
          <bgColor rgb="FFC00000"/>
        </patternFill>
      </fill>
    </dxf>
    <dxf>
      <fill>
        <patternFill>
          <bgColor theme="6" tint="0.39994506668294322"/>
        </patternFill>
      </fill>
    </dxf>
    <dxf>
      <fill>
        <patternFill>
          <bgColor rgb="FFFFFF66"/>
        </patternFill>
      </fill>
    </dxf>
    <dxf>
      <fill>
        <patternFill>
          <bgColor rgb="FFFF6600"/>
        </patternFill>
      </fill>
    </dxf>
    <dxf>
      <font>
        <color theme="0"/>
      </font>
      <fill>
        <patternFill>
          <bgColor rgb="FFC00000"/>
        </patternFill>
      </fill>
    </dxf>
    <dxf>
      <fill>
        <patternFill>
          <bgColor theme="6" tint="0.39994506668294322"/>
        </patternFill>
      </fill>
    </dxf>
    <dxf>
      <fill>
        <patternFill>
          <bgColor rgb="FFFFFF66"/>
        </patternFill>
      </fill>
    </dxf>
    <dxf>
      <fill>
        <patternFill>
          <bgColor rgb="FFFF6600"/>
        </patternFill>
      </fill>
    </dxf>
    <dxf>
      <font>
        <color theme="0"/>
      </font>
      <fill>
        <patternFill>
          <bgColor rgb="FFC00000"/>
        </patternFill>
      </fill>
    </dxf>
    <dxf>
      <fill>
        <patternFill>
          <bgColor theme="6" tint="0.39994506668294322"/>
        </patternFill>
      </fill>
    </dxf>
    <dxf>
      <fill>
        <patternFill>
          <bgColor rgb="FFFFFF00"/>
        </patternFill>
      </fill>
    </dxf>
    <dxf>
      <font>
        <color theme="0"/>
      </font>
      <fill>
        <patternFill>
          <bgColor rgb="FFC00000"/>
        </patternFill>
      </fill>
    </dxf>
    <dxf>
      <fill>
        <patternFill>
          <bgColor theme="6" tint="0.39994506668294322"/>
        </patternFill>
      </fill>
    </dxf>
    <dxf>
      <fill>
        <patternFill>
          <bgColor theme="9" tint="-0.24994659260841701"/>
        </patternFill>
      </fill>
    </dxf>
    <dxf>
      <fill>
        <patternFill>
          <bgColor rgb="FFFFFF00"/>
        </patternFill>
      </fill>
    </dxf>
    <dxf>
      <font>
        <color theme="0"/>
      </font>
      <fill>
        <patternFill>
          <bgColor rgb="FFC00000"/>
        </patternFill>
      </fill>
    </dxf>
    <dxf>
      <fill>
        <patternFill>
          <bgColor rgb="FFFFFF99"/>
        </patternFill>
      </fill>
    </dxf>
    <dxf>
      <fill>
        <patternFill>
          <bgColor theme="6" tint="0.39994506668294322"/>
        </patternFill>
      </fill>
    </dxf>
    <dxf>
      <fill>
        <patternFill>
          <bgColor theme="9" tint="-0.24994659260841701"/>
        </patternFill>
      </fill>
    </dxf>
    <dxf>
      <fill>
        <patternFill>
          <bgColor rgb="FFFFFF00"/>
        </patternFill>
      </fill>
    </dxf>
    <dxf>
      <font>
        <color theme="0"/>
      </font>
      <fill>
        <patternFill>
          <bgColor rgb="FFC00000"/>
        </patternFill>
      </fill>
    </dxf>
    <dxf>
      <fill>
        <patternFill>
          <bgColor rgb="FFFFFF99"/>
        </patternFill>
      </fill>
    </dxf>
    <dxf>
      <fill>
        <patternFill>
          <bgColor theme="6" tint="0.39994506668294322"/>
        </patternFill>
      </fill>
    </dxf>
    <dxf>
      <fill>
        <patternFill>
          <bgColor rgb="FFFFFF00"/>
        </patternFill>
      </fill>
    </dxf>
    <dxf>
      <font>
        <color theme="0"/>
      </font>
      <fill>
        <patternFill>
          <bgColor rgb="FFC00000"/>
        </patternFill>
      </fill>
    </dxf>
    <dxf>
      <fill>
        <patternFill>
          <bgColor theme="6" tint="0.39994506668294322"/>
        </patternFill>
      </fill>
    </dxf>
    <dxf>
      <fill>
        <patternFill>
          <bgColor rgb="FFFFFF66"/>
        </patternFill>
      </fill>
    </dxf>
    <dxf>
      <fill>
        <patternFill>
          <bgColor rgb="FFFF6600"/>
        </patternFill>
      </fill>
    </dxf>
    <dxf>
      <font>
        <color theme="0"/>
      </font>
      <fill>
        <patternFill>
          <bgColor rgb="FFC00000"/>
        </patternFill>
      </fill>
    </dxf>
    <dxf>
      <fill>
        <patternFill>
          <bgColor theme="6" tint="0.39994506668294322"/>
        </patternFill>
      </fill>
    </dxf>
    <dxf>
      <fill>
        <patternFill>
          <bgColor rgb="FFFFFF00"/>
        </patternFill>
      </fill>
    </dxf>
    <dxf>
      <font>
        <color theme="0"/>
      </font>
      <fill>
        <patternFill>
          <bgColor rgb="FFC00000"/>
        </patternFill>
      </fill>
    </dxf>
    <dxf>
      <fill>
        <patternFill>
          <bgColor theme="6" tint="0.39994506668294322"/>
        </patternFill>
      </fill>
    </dxf>
    <dxf>
      <fill>
        <patternFill>
          <bgColor theme="9" tint="-0.24994659260841701"/>
        </patternFill>
      </fill>
    </dxf>
    <dxf>
      <fill>
        <patternFill>
          <bgColor rgb="FFFFFF00"/>
        </patternFill>
      </fill>
    </dxf>
    <dxf>
      <font>
        <color theme="0"/>
      </font>
      <fill>
        <patternFill>
          <bgColor rgb="FFC00000"/>
        </patternFill>
      </fill>
    </dxf>
    <dxf>
      <fill>
        <patternFill>
          <bgColor rgb="FFFFFF99"/>
        </patternFill>
      </fill>
    </dxf>
    <dxf>
      <fill>
        <patternFill>
          <bgColor theme="6" tint="0.39994506668294322"/>
        </patternFill>
      </fill>
    </dxf>
    <dxf>
      <fill>
        <patternFill>
          <bgColor theme="9" tint="-0.24994659260841701"/>
        </patternFill>
      </fill>
    </dxf>
    <dxf>
      <fill>
        <patternFill>
          <bgColor rgb="FFFFFF00"/>
        </patternFill>
      </fill>
    </dxf>
    <dxf>
      <font>
        <color theme="0"/>
      </font>
      <fill>
        <patternFill>
          <bgColor rgb="FFC00000"/>
        </patternFill>
      </fill>
    </dxf>
    <dxf>
      <fill>
        <patternFill>
          <bgColor rgb="FFFFFF99"/>
        </patternFill>
      </fill>
    </dxf>
    <dxf>
      <fill>
        <patternFill>
          <bgColor theme="6" tint="0.39994506668294322"/>
        </patternFill>
      </fill>
    </dxf>
    <dxf>
      <fill>
        <patternFill>
          <bgColor rgb="FFFFFF00"/>
        </patternFill>
      </fill>
    </dxf>
    <dxf>
      <font>
        <color theme="0"/>
      </font>
      <fill>
        <patternFill>
          <bgColor rgb="FFC00000"/>
        </patternFill>
      </fill>
    </dxf>
    <dxf>
      <fill>
        <patternFill>
          <bgColor theme="6" tint="0.39994506668294322"/>
        </patternFill>
      </fill>
    </dxf>
    <dxf>
      <fill>
        <patternFill>
          <bgColor theme="9" tint="-0.24994659260841701"/>
        </patternFill>
      </fill>
    </dxf>
    <dxf>
      <fill>
        <patternFill>
          <bgColor rgb="FFFFFF00"/>
        </patternFill>
      </fill>
    </dxf>
    <dxf>
      <font>
        <color theme="0"/>
      </font>
      <fill>
        <patternFill>
          <bgColor rgb="FFC00000"/>
        </patternFill>
      </fill>
    </dxf>
    <dxf>
      <fill>
        <patternFill>
          <bgColor rgb="FFFFFF99"/>
        </patternFill>
      </fill>
    </dxf>
    <dxf>
      <fill>
        <patternFill>
          <bgColor theme="6" tint="0.39994506668294322"/>
        </patternFill>
      </fill>
    </dxf>
    <dxf>
      <fill>
        <patternFill>
          <bgColor theme="9" tint="-0.24994659260841701"/>
        </patternFill>
      </fill>
    </dxf>
    <dxf>
      <fill>
        <patternFill>
          <bgColor rgb="FFFFFF00"/>
        </patternFill>
      </fill>
    </dxf>
    <dxf>
      <font>
        <color theme="0"/>
      </font>
      <fill>
        <patternFill>
          <bgColor rgb="FFC00000"/>
        </patternFill>
      </fill>
    </dxf>
    <dxf>
      <fill>
        <patternFill>
          <bgColor rgb="FFFFFF99"/>
        </patternFill>
      </fill>
    </dxf>
    <dxf>
      <fill>
        <patternFill>
          <bgColor theme="6" tint="0.39994506668294322"/>
        </patternFill>
      </fill>
    </dxf>
    <dxf>
      <fill>
        <patternFill>
          <bgColor rgb="FFFFFF00"/>
        </patternFill>
      </fill>
    </dxf>
    <dxf>
      <font>
        <color theme="0"/>
      </font>
      <fill>
        <patternFill>
          <bgColor rgb="FFC00000"/>
        </patternFill>
      </fill>
    </dxf>
    <dxf>
      <fill>
        <patternFill>
          <bgColor theme="6" tint="0.39994506668294322"/>
        </patternFill>
      </fill>
    </dxf>
    <dxf>
      <fill>
        <patternFill>
          <bgColor rgb="FFFFFF66"/>
        </patternFill>
      </fill>
    </dxf>
    <dxf>
      <fill>
        <patternFill>
          <bgColor rgb="FFFF6600"/>
        </patternFill>
      </fill>
    </dxf>
    <dxf>
      <font>
        <color theme="0"/>
      </font>
      <fill>
        <patternFill>
          <bgColor rgb="FFC00000"/>
        </patternFill>
      </fill>
    </dxf>
    <dxf>
      <fill>
        <patternFill>
          <bgColor theme="6" tint="0.39994506668294322"/>
        </patternFill>
      </fill>
    </dxf>
    <dxf>
      <fill>
        <patternFill>
          <bgColor theme="9" tint="-0.24994659260841701"/>
        </patternFill>
      </fill>
    </dxf>
    <dxf>
      <fill>
        <patternFill>
          <bgColor rgb="FFFFFF00"/>
        </patternFill>
      </fill>
    </dxf>
    <dxf>
      <font>
        <color theme="0"/>
      </font>
      <fill>
        <patternFill>
          <bgColor rgb="FFC00000"/>
        </patternFill>
      </fill>
    </dxf>
    <dxf>
      <fill>
        <patternFill>
          <bgColor rgb="FFFFFF99"/>
        </patternFill>
      </fill>
    </dxf>
    <dxf>
      <fill>
        <patternFill>
          <bgColor theme="6" tint="0.39994506668294322"/>
        </patternFill>
      </fill>
    </dxf>
    <dxf>
      <fill>
        <patternFill>
          <bgColor rgb="FFFFFF00"/>
        </patternFill>
      </fill>
    </dxf>
    <dxf>
      <font>
        <color theme="0"/>
      </font>
      <fill>
        <patternFill>
          <bgColor rgb="FFC00000"/>
        </patternFill>
      </fill>
    </dxf>
    <dxf>
      <fill>
        <patternFill>
          <bgColor theme="6" tint="0.39994506668294322"/>
        </patternFill>
      </fill>
    </dxf>
    <dxf>
      <fill>
        <patternFill>
          <bgColor rgb="FFFFFF66"/>
        </patternFill>
      </fill>
    </dxf>
    <dxf>
      <fill>
        <patternFill>
          <bgColor rgb="FFFF6600"/>
        </patternFill>
      </fill>
    </dxf>
    <dxf>
      <font>
        <color theme="0"/>
      </font>
      <fill>
        <patternFill>
          <bgColor rgb="FFC00000"/>
        </patternFill>
      </fill>
    </dxf>
    <dxf>
      <fill>
        <patternFill>
          <bgColor theme="6" tint="0.39994506668294322"/>
        </patternFill>
      </fill>
    </dxf>
    <dxf>
      <fill>
        <patternFill>
          <bgColor theme="9" tint="-0.24994659260841701"/>
        </patternFill>
      </fill>
    </dxf>
    <dxf>
      <fill>
        <patternFill>
          <bgColor rgb="FFFFFF00"/>
        </patternFill>
      </fill>
    </dxf>
    <dxf>
      <font>
        <color theme="0"/>
      </font>
      <fill>
        <patternFill>
          <bgColor rgb="FFC00000"/>
        </patternFill>
      </fill>
    </dxf>
    <dxf>
      <fill>
        <patternFill>
          <bgColor rgb="FFFFFF99"/>
        </patternFill>
      </fill>
    </dxf>
    <dxf>
      <fill>
        <patternFill>
          <bgColor theme="6" tint="0.39994506668294322"/>
        </patternFill>
      </fill>
    </dxf>
    <dxf>
      <fill>
        <patternFill>
          <bgColor rgb="FFFFFF00"/>
        </patternFill>
      </fill>
    </dxf>
    <dxf>
      <font>
        <color theme="0"/>
      </font>
      <fill>
        <patternFill>
          <bgColor rgb="FFC00000"/>
        </patternFill>
      </fill>
    </dxf>
    <dxf>
      <fill>
        <patternFill>
          <bgColor theme="6" tint="0.39994506668294322"/>
        </patternFill>
      </fill>
    </dxf>
    <dxf>
      <fill>
        <patternFill>
          <bgColor rgb="FFFFFF66"/>
        </patternFill>
      </fill>
    </dxf>
    <dxf>
      <fill>
        <patternFill>
          <bgColor rgb="FFFF6600"/>
        </patternFill>
      </fill>
    </dxf>
    <dxf>
      <font>
        <color theme="0"/>
      </font>
      <fill>
        <patternFill>
          <bgColor rgb="FFC00000"/>
        </patternFill>
      </fill>
    </dxf>
    <dxf>
      <fill>
        <patternFill>
          <bgColor theme="6" tint="0.39994506668294322"/>
        </patternFill>
      </fill>
    </dxf>
    <dxf>
      <fill>
        <patternFill>
          <bgColor theme="9" tint="-0.24994659260841701"/>
        </patternFill>
      </fill>
    </dxf>
    <dxf>
      <fill>
        <patternFill>
          <bgColor rgb="FFFFFF00"/>
        </patternFill>
      </fill>
    </dxf>
    <dxf>
      <font>
        <color theme="0"/>
      </font>
      <fill>
        <patternFill>
          <bgColor rgb="FFC00000"/>
        </patternFill>
      </fill>
    </dxf>
    <dxf>
      <fill>
        <patternFill>
          <bgColor rgb="FFFFFF99"/>
        </patternFill>
      </fill>
    </dxf>
    <dxf>
      <fill>
        <patternFill>
          <bgColor theme="6" tint="0.39994506668294322"/>
        </patternFill>
      </fill>
    </dxf>
    <dxf>
      <fill>
        <patternFill>
          <bgColor rgb="FFFFFF00"/>
        </patternFill>
      </fill>
    </dxf>
    <dxf>
      <font>
        <color theme="0"/>
      </font>
      <fill>
        <patternFill>
          <bgColor rgb="FFC00000"/>
        </patternFill>
      </fill>
    </dxf>
    <dxf>
      <fill>
        <patternFill>
          <bgColor theme="6" tint="0.39994506668294322"/>
        </patternFill>
      </fill>
    </dxf>
    <dxf>
      <fill>
        <patternFill>
          <bgColor rgb="FFFFFF66"/>
        </patternFill>
      </fill>
    </dxf>
    <dxf>
      <fill>
        <patternFill>
          <bgColor rgb="FFFF6600"/>
        </patternFill>
      </fill>
    </dxf>
    <dxf>
      <font>
        <color theme="0"/>
      </font>
      <fill>
        <patternFill>
          <bgColor rgb="FFC00000"/>
        </patternFill>
      </fill>
    </dxf>
    <dxf>
      <fill>
        <patternFill>
          <bgColor theme="6" tint="0.39994506668294322"/>
        </patternFill>
      </fill>
    </dxf>
    <dxf>
      <fill>
        <patternFill>
          <bgColor theme="9" tint="-0.24994659260841701"/>
        </patternFill>
      </fill>
    </dxf>
    <dxf>
      <fill>
        <patternFill>
          <bgColor rgb="FFFFFF00"/>
        </patternFill>
      </fill>
    </dxf>
    <dxf>
      <font>
        <color theme="0"/>
      </font>
      <fill>
        <patternFill>
          <bgColor rgb="FFC00000"/>
        </patternFill>
      </fill>
    </dxf>
    <dxf>
      <fill>
        <patternFill>
          <bgColor rgb="FFFFFF99"/>
        </patternFill>
      </fill>
    </dxf>
    <dxf>
      <fill>
        <patternFill>
          <bgColor theme="6" tint="0.39994506668294322"/>
        </patternFill>
      </fill>
    </dxf>
    <dxf>
      <fill>
        <patternFill>
          <bgColor rgb="FFFFFF00"/>
        </patternFill>
      </fill>
    </dxf>
    <dxf>
      <font>
        <color theme="0"/>
      </font>
      <fill>
        <patternFill>
          <bgColor rgb="FFC00000"/>
        </patternFill>
      </fill>
    </dxf>
    <dxf>
      <fill>
        <patternFill>
          <bgColor theme="6" tint="0.39994506668294322"/>
        </patternFill>
      </fill>
    </dxf>
    <dxf>
      <fill>
        <patternFill>
          <bgColor rgb="FFFFFF00"/>
        </patternFill>
      </fill>
    </dxf>
    <dxf>
      <font>
        <color theme="0"/>
      </font>
      <fill>
        <patternFill>
          <bgColor rgb="FFC00000"/>
        </patternFill>
      </fill>
    </dxf>
    <dxf>
      <fill>
        <patternFill>
          <bgColor theme="6" tint="0.39994506668294322"/>
        </patternFill>
      </fill>
    </dxf>
    <dxf>
      <fill>
        <patternFill>
          <bgColor rgb="FFFFFF66"/>
        </patternFill>
      </fill>
    </dxf>
    <dxf>
      <fill>
        <patternFill>
          <bgColor rgb="FFFF6600"/>
        </patternFill>
      </fill>
    </dxf>
    <dxf>
      <font>
        <color theme="0"/>
      </font>
      <fill>
        <patternFill>
          <bgColor rgb="FFC00000"/>
        </patternFill>
      </fill>
    </dxf>
    <dxf>
      <fill>
        <patternFill>
          <bgColor theme="6" tint="0.39994506668294322"/>
        </patternFill>
      </fill>
    </dxf>
    <dxf>
      <fill>
        <patternFill>
          <bgColor theme="9" tint="-0.24994659260841701"/>
        </patternFill>
      </fill>
    </dxf>
    <dxf>
      <fill>
        <patternFill>
          <bgColor rgb="FFFFFF00"/>
        </patternFill>
      </fill>
    </dxf>
    <dxf>
      <font>
        <color theme="0"/>
      </font>
      <fill>
        <patternFill>
          <bgColor rgb="FFC00000"/>
        </patternFill>
      </fill>
    </dxf>
    <dxf>
      <fill>
        <patternFill>
          <bgColor rgb="FFFFFF99"/>
        </patternFill>
      </fill>
    </dxf>
    <dxf>
      <fill>
        <patternFill>
          <bgColor theme="6" tint="0.39994506668294322"/>
        </patternFill>
      </fill>
    </dxf>
    <dxf>
      <fill>
        <patternFill>
          <bgColor rgb="FFFFFF00"/>
        </patternFill>
      </fill>
    </dxf>
    <dxf>
      <font>
        <color theme="0"/>
      </font>
      <fill>
        <patternFill>
          <bgColor rgb="FFC00000"/>
        </patternFill>
      </fill>
    </dxf>
    <dxf>
      <fill>
        <patternFill>
          <bgColor theme="6" tint="0.39994506668294322"/>
        </patternFill>
      </fill>
    </dxf>
    <dxf>
      <fill>
        <patternFill>
          <bgColor rgb="FFFFFF66"/>
        </patternFill>
      </fill>
    </dxf>
    <dxf>
      <fill>
        <patternFill>
          <bgColor rgb="FFFF6600"/>
        </patternFill>
      </fill>
    </dxf>
    <dxf>
      <font>
        <color theme="0"/>
      </font>
      <fill>
        <patternFill>
          <bgColor rgb="FFC00000"/>
        </patternFill>
      </fill>
    </dxf>
    <dxf>
      <fill>
        <patternFill>
          <bgColor theme="6" tint="0.39994506668294322"/>
        </patternFill>
      </fill>
    </dxf>
    <dxf>
      <fill>
        <patternFill>
          <bgColor theme="9" tint="-0.24994659260841701"/>
        </patternFill>
      </fill>
    </dxf>
    <dxf>
      <fill>
        <patternFill>
          <bgColor rgb="FFFFFF00"/>
        </patternFill>
      </fill>
    </dxf>
    <dxf>
      <font>
        <color theme="0"/>
      </font>
      <fill>
        <patternFill>
          <bgColor rgb="FFC00000"/>
        </patternFill>
      </fill>
    </dxf>
    <dxf>
      <fill>
        <patternFill>
          <bgColor rgb="FFFFFF99"/>
        </patternFill>
      </fill>
    </dxf>
    <dxf>
      <fill>
        <patternFill>
          <bgColor theme="6" tint="0.39994506668294322"/>
        </patternFill>
      </fill>
    </dxf>
    <dxf>
      <fill>
        <patternFill>
          <bgColor rgb="FFFFFF00"/>
        </patternFill>
      </fill>
    </dxf>
    <dxf>
      <font>
        <color theme="0"/>
      </font>
      <fill>
        <patternFill>
          <bgColor rgb="FFC00000"/>
        </patternFill>
      </fill>
    </dxf>
    <dxf>
      <fill>
        <patternFill>
          <bgColor theme="6" tint="0.39994506668294322"/>
        </patternFill>
      </fill>
    </dxf>
    <dxf>
      <fill>
        <patternFill>
          <bgColor rgb="FFFFFF66"/>
        </patternFill>
      </fill>
    </dxf>
    <dxf>
      <fill>
        <patternFill>
          <bgColor rgb="FFFF6600"/>
        </patternFill>
      </fill>
    </dxf>
    <dxf>
      <font>
        <color theme="0"/>
      </font>
      <fill>
        <patternFill>
          <bgColor rgb="FFC00000"/>
        </patternFill>
      </fill>
    </dxf>
    <dxf>
      <fill>
        <patternFill>
          <bgColor theme="6" tint="0.39994506668294322"/>
        </patternFill>
      </fill>
    </dxf>
    <dxf>
      <fill>
        <patternFill>
          <bgColor rgb="FFFFFF66"/>
        </patternFill>
      </fill>
    </dxf>
    <dxf>
      <fill>
        <patternFill>
          <bgColor rgb="FFFF6600"/>
        </patternFill>
      </fill>
    </dxf>
    <dxf>
      <font>
        <color theme="0"/>
      </font>
      <fill>
        <patternFill>
          <bgColor rgb="FFC00000"/>
        </patternFill>
      </fill>
    </dxf>
    <dxf>
      <fill>
        <patternFill>
          <bgColor theme="6" tint="0.39994506668294322"/>
        </patternFill>
      </fill>
    </dxf>
    <dxf>
      <fill>
        <patternFill>
          <bgColor theme="9" tint="-0.24994659260841701"/>
        </patternFill>
      </fill>
    </dxf>
    <dxf>
      <fill>
        <patternFill>
          <bgColor rgb="FFFFFF00"/>
        </patternFill>
      </fill>
    </dxf>
    <dxf>
      <font>
        <color theme="0"/>
      </font>
      <fill>
        <patternFill>
          <bgColor rgb="FFC00000"/>
        </patternFill>
      </fill>
    </dxf>
    <dxf>
      <fill>
        <patternFill>
          <bgColor rgb="FFFFFF99"/>
        </patternFill>
      </fill>
    </dxf>
    <dxf>
      <fill>
        <patternFill>
          <bgColor theme="6" tint="0.39994506668294322"/>
        </patternFill>
      </fill>
    </dxf>
    <dxf>
      <fill>
        <patternFill>
          <bgColor theme="9" tint="-0.24994659260841701"/>
        </patternFill>
      </fill>
    </dxf>
    <dxf>
      <fill>
        <patternFill>
          <bgColor rgb="FFFFFF00"/>
        </patternFill>
      </fill>
    </dxf>
    <dxf>
      <font>
        <color theme="0"/>
      </font>
      <fill>
        <patternFill>
          <bgColor rgb="FFC00000"/>
        </patternFill>
      </fill>
    </dxf>
    <dxf>
      <fill>
        <patternFill>
          <bgColor rgb="FFFFFF99"/>
        </patternFill>
      </fill>
    </dxf>
    <dxf>
      <fill>
        <patternFill>
          <bgColor theme="6" tint="0.39994506668294322"/>
        </patternFill>
      </fill>
    </dxf>
    <dxf>
      <fill>
        <patternFill>
          <bgColor rgb="FFFFFF00"/>
        </patternFill>
      </fill>
    </dxf>
    <dxf>
      <font>
        <color theme="0"/>
      </font>
      <fill>
        <patternFill>
          <bgColor rgb="FFC00000"/>
        </patternFill>
      </fill>
    </dxf>
    <dxf>
      <fill>
        <patternFill>
          <bgColor theme="6" tint="0.39994506668294322"/>
        </patternFill>
      </fill>
    </dxf>
    <dxf>
      <fill>
        <patternFill>
          <bgColor rgb="FFFFFF66"/>
        </patternFill>
      </fill>
    </dxf>
    <dxf>
      <fill>
        <patternFill>
          <bgColor rgb="FFFF6600"/>
        </patternFill>
      </fill>
    </dxf>
    <dxf>
      <font>
        <color theme="0"/>
      </font>
      <fill>
        <patternFill>
          <bgColor rgb="FFC00000"/>
        </patternFill>
      </fill>
    </dxf>
    <dxf>
      <fill>
        <patternFill>
          <bgColor theme="6" tint="0.39994506668294322"/>
        </patternFill>
      </fill>
    </dxf>
    <dxf>
      <fill>
        <patternFill>
          <bgColor theme="9" tint="-0.24994659260841701"/>
        </patternFill>
      </fill>
    </dxf>
    <dxf>
      <fill>
        <patternFill>
          <bgColor rgb="FFFFFF00"/>
        </patternFill>
      </fill>
    </dxf>
    <dxf>
      <font>
        <color theme="0"/>
      </font>
      <fill>
        <patternFill>
          <bgColor rgb="FFC00000"/>
        </patternFill>
      </fill>
    </dxf>
    <dxf>
      <fill>
        <patternFill>
          <bgColor rgb="FFFFFF99"/>
        </patternFill>
      </fill>
    </dxf>
    <dxf>
      <fill>
        <patternFill>
          <bgColor theme="6" tint="0.39994506668294322"/>
        </patternFill>
      </fill>
    </dxf>
    <dxf>
      <fill>
        <patternFill>
          <bgColor rgb="FFFFFF00"/>
        </patternFill>
      </fill>
    </dxf>
    <dxf>
      <font>
        <color theme="0"/>
      </font>
      <fill>
        <patternFill>
          <bgColor rgb="FFC00000"/>
        </patternFill>
      </fill>
    </dxf>
    <dxf>
      <fill>
        <patternFill>
          <bgColor theme="6" tint="0.39994506668294322"/>
        </patternFill>
      </fill>
    </dxf>
    <dxf>
      <fill>
        <patternFill>
          <bgColor rgb="FFFFFF66"/>
        </patternFill>
      </fill>
    </dxf>
    <dxf>
      <fill>
        <patternFill>
          <bgColor rgb="FFFF6600"/>
        </patternFill>
      </fill>
    </dxf>
    <dxf>
      <font>
        <color theme="0"/>
      </font>
      <fill>
        <patternFill>
          <bgColor rgb="FFC00000"/>
        </patternFill>
      </fill>
    </dxf>
    <dxf>
      <fill>
        <patternFill>
          <bgColor theme="6" tint="0.39994506668294322"/>
        </patternFill>
      </fill>
    </dxf>
    <dxf>
      <fill>
        <patternFill>
          <bgColor theme="9" tint="-0.24994659260841701"/>
        </patternFill>
      </fill>
    </dxf>
    <dxf>
      <fill>
        <patternFill>
          <bgColor rgb="FFFFFF00"/>
        </patternFill>
      </fill>
    </dxf>
    <dxf>
      <font>
        <color theme="0"/>
      </font>
      <fill>
        <patternFill>
          <bgColor rgb="FFC00000"/>
        </patternFill>
      </fill>
    </dxf>
    <dxf>
      <fill>
        <patternFill>
          <bgColor rgb="FFFFFF99"/>
        </patternFill>
      </fill>
    </dxf>
    <dxf>
      <fill>
        <patternFill>
          <bgColor theme="6" tint="0.39994506668294322"/>
        </patternFill>
      </fill>
    </dxf>
    <dxf>
      <fill>
        <patternFill>
          <bgColor rgb="FFFFFF00"/>
        </patternFill>
      </fill>
    </dxf>
    <dxf>
      <font>
        <color theme="0"/>
      </font>
      <fill>
        <patternFill>
          <bgColor rgb="FFC00000"/>
        </patternFill>
      </fill>
    </dxf>
    <dxf>
      <fill>
        <patternFill>
          <bgColor theme="6" tint="0.39994506668294322"/>
        </patternFill>
      </fill>
    </dxf>
    <dxf>
      <fill>
        <patternFill>
          <bgColor rgb="FFFFFF66"/>
        </patternFill>
      </fill>
    </dxf>
    <dxf>
      <fill>
        <patternFill>
          <bgColor rgb="FFFF6600"/>
        </patternFill>
      </fill>
    </dxf>
    <dxf>
      <font>
        <color theme="0"/>
      </font>
      <fill>
        <patternFill>
          <bgColor rgb="FFC00000"/>
        </patternFill>
      </fill>
    </dxf>
    <dxf>
      <fill>
        <patternFill>
          <bgColor theme="6" tint="0.39994506668294322"/>
        </patternFill>
      </fill>
    </dxf>
    <dxf>
      <fill>
        <patternFill>
          <bgColor theme="9" tint="-0.24994659260841701"/>
        </patternFill>
      </fill>
    </dxf>
    <dxf>
      <fill>
        <patternFill>
          <bgColor rgb="FFFFFF00"/>
        </patternFill>
      </fill>
    </dxf>
    <dxf>
      <font>
        <color theme="0"/>
      </font>
      <fill>
        <patternFill>
          <bgColor rgb="FFC00000"/>
        </patternFill>
      </fill>
    </dxf>
    <dxf>
      <fill>
        <patternFill>
          <bgColor rgb="FFFFFF99"/>
        </patternFill>
      </fill>
    </dxf>
    <dxf>
      <fill>
        <patternFill>
          <bgColor theme="6" tint="0.39994506668294322"/>
        </patternFill>
      </fill>
    </dxf>
    <dxf>
      <fill>
        <patternFill>
          <bgColor rgb="FFFFFF00"/>
        </patternFill>
      </fill>
    </dxf>
    <dxf>
      <font>
        <color theme="0"/>
      </font>
      <fill>
        <patternFill>
          <bgColor rgb="FFC00000"/>
        </patternFill>
      </fill>
    </dxf>
    <dxf>
      <fill>
        <patternFill>
          <bgColor theme="6" tint="0.39994506668294322"/>
        </patternFill>
      </fill>
    </dxf>
    <dxf>
      <fill>
        <patternFill>
          <bgColor rgb="FFFFFF66"/>
        </patternFill>
      </fill>
    </dxf>
    <dxf>
      <fill>
        <patternFill>
          <bgColor rgb="FFFF6600"/>
        </patternFill>
      </fill>
    </dxf>
    <dxf>
      <font>
        <color theme="0"/>
      </font>
      <fill>
        <patternFill>
          <bgColor rgb="FFC00000"/>
        </patternFill>
      </fill>
    </dxf>
    <dxf>
      <fill>
        <patternFill>
          <bgColor theme="6" tint="0.39994506668294322"/>
        </patternFill>
      </fill>
    </dxf>
    <dxf>
      <fill>
        <patternFill>
          <bgColor theme="9" tint="-0.24994659260841701"/>
        </patternFill>
      </fill>
    </dxf>
    <dxf>
      <fill>
        <patternFill>
          <bgColor rgb="FFFFFF00"/>
        </patternFill>
      </fill>
    </dxf>
    <dxf>
      <font>
        <color theme="0"/>
      </font>
      <fill>
        <patternFill>
          <bgColor rgb="FFC00000"/>
        </patternFill>
      </fill>
    </dxf>
    <dxf>
      <fill>
        <patternFill>
          <bgColor rgb="FFFFFF99"/>
        </patternFill>
      </fill>
    </dxf>
    <dxf>
      <fill>
        <patternFill>
          <bgColor theme="6" tint="0.39994506668294322"/>
        </patternFill>
      </fill>
    </dxf>
    <dxf>
      <fill>
        <patternFill>
          <bgColor rgb="FFFFFF00"/>
        </patternFill>
      </fill>
    </dxf>
    <dxf>
      <font>
        <color theme="0"/>
      </font>
      <fill>
        <patternFill>
          <bgColor rgb="FFC00000"/>
        </patternFill>
      </fill>
    </dxf>
    <dxf>
      <fill>
        <patternFill>
          <bgColor theme="6" tint="0.39994506668294322"/>
        </patternFill>
      </fill>
    </dxf>
    <dxf>
      <fill>
        <patternFill>
          <bgColor rgb="FFFFFF66"/>
        </patternFill>
      </fill>
    </dxf>
    <dxf>
      <fill>
        <patternFill>
          <bgColor rgb="FFFF6600"/>
        </patternFill>
      </fill>
    </dxf>
    <dxf>
      <font>
        <color theme="0"/>
      </font>
      <fill>
        <patternFill>
          <bgColor rgb="FFC00000"/>
        </patternFill>
      </fill>
    </dxf>
    <dxf>
      <font>
        <color theme="0"/>
      </font>
    </dxf>
    <dxf>
      <fill>
        <patternFill>
          <bgColor theme="6" tint="0.59996337778862885"/>
        </patternFill>
      </fill>
    </dxf>
    <dxf>
      <font>
        <color rgb="FF9C0006"/>
      </font>
      <fill>
        <patternFill>
          <bgColor rgb="FFF8FDBB"/>
        </patternFill>
      </fill>
    </dxf>
    <dxf>
      <fill>
        <patternFill>
          <bgColor theme="5" tint="0.59996337778862885"/>
        </patternFill>
      </fill>
    </dxf>
    <dxf>
      <font>
        <color theme="0"/>
      </font>
    </dxf>
    <dxf>
      <fill>
        <patternFill>
          <bgColor theme="6" tint="0.59996337778862885"/>
        </patternFill>
      </fill>
    </dxf>
    <dxf>
      <font>
        <color rgb="FF9C0006"/>
      </font>
      <fill>
        <patternFill>
          <bgColor rgb="FFF8FDBB"/>
        </patternFill>
      </fill>
    </dxf>
    <dxf>
      <fill>
        <patternFill>
          <bgColor theme="5" tint="0.59996337778862885"/>
        </patternFill>
      </fill>
    </dxf>
    <dxf>
      <font>
        <color theme="0"/>
      </font>
    </dxf>
    <dxf>
      <fill>
        <patternFill>
          <bgColor theme="6" tint="0.59996337778862885"/>
        </patternFill>
      </fill>
    </dxf>
    <dxf>
      <font>
        <color rgb="FF9C0006"/>
      </font>
      <fill>
        <patternFill>
          <bgColor rgb="FFF8FDBB"/>
        </patternFill>
      </fill>
    </dxf>
    <dxf>
      <fill>
        <patternFill>
          <bgColor theme="5" tint="0.59996337778862885"/>
        </patternFill>
      </fill>
    </dxf>
    <dxf>
      <font>
        <color theme="0"/>
      </font>
    </dxf>
    <dxf>
      <fill>
        <patternFill>
          <bgColor theme="6" tint="0.59996337778862885"/>
        </patternFill>
      </fill>
    </dxf>
    <dxf>
      <font>
        <color rgb="FF9C0006"/>
      </font>
      <fill>
        <patternFill>
          <bgColor rgb="FFF8FDBB"/>
        </patternFill>
      </fill>
    </dxf>
    <dxf>
      <fill>
        <patternFill>
          <bgColor theme="5" tint="0.59996337778862885"/>
        </patternFill>
      </fill>
    </dxf>
    <dxf>
      <font>
        <color theme="0"/>
      </font>
    </dxf>
    <dxf>
      <fill>
        <patternFill>
          <bgColor theme="6" tint="0.59996337778862885"/>
        </patternFill>
      </fill>
    </dxf>
    <dxf>
      <font>
        <color rgb="FF9C0006"/>
      </font>
      <fill>
        <patternFill>
          <bgColor rgb="FFF8FDBB"/>
        </patternFill>
      </fill>
    </dxf>
    <dxf>
      <fill>
        <patternFill>
          <bgColor theme="5" tint="0.59996337778862885"/>
        </patternFill>
      </fill>
    </dxf>
    <dxf>
      <font>
        <color theme="0"/>
      </font>
    </dxf>
    <dxf>
      <fill>
        <patternFill>
          <bgColor theme="6" tint="0.59996337778862885"/>
        </patternFill>
      </fill>
    </dxf>
    <dxf>
      <font>
        <color rgb="FF9C0006"/>
      </font>
      <fill>
        <patternFill>
          <bgColor rgb="FFF8FDBB"/>
        </patternFill>
      </fill>
    </dxf>
    <dxf>
      <fill>
        <patternFill>
          <bgColor theme="5" tint="0.59996337778862885"/>
        </patternFill>
      </fill>
    </dxf>
    <dxf>
      <font>
        <color theme="0"/>
      </font>
    </dxf>
    <dxf>
      <fill>
        <patternFill>
          <bgColor theme="6" tint="0.59996337778862885"/>
        </patternFill>
      </fill>
    </dxf>
    <dxf>
      <font>
        <color rgb="FF9C0006"/>
      </font>
      <fill>
        <patternFill>
          <bgColor rgb="FFF8FDBB"/>
        </patternFill>
      </fill>
    </dxf>
    <dxf>
      <fill>
        <patternFill>
          <bgColor theme="5" tint="0.59996337778862885"/>
        </patternFill>
      </fill>
    </dxf>
    <dxf>
      <font>
        <color theme="0"/>
      </font>
    </dxf>
    <dxf>
      <fill>
        <patternFill>
          <bgColor theme="6" tint="0.59996337778862885"/>
        </patternFill>
      </fill>
    </dxf>
    <dxf>
      <font>
        <color rgb="FF9C0006"/>
      </font>
      <fill>
        <patternFill>
          <bgColor rgb="FFF8FDBB"/>
        </patternFill>
      </fill>
    </dxf>
    <dxf>
      <fill>
        <patternFill>
          <bgColor theme="5" tint="0.59996337778862885"/>
        </patternFill>
      </fill>
    </dxf>
    <dxf>
      <font>
        <color theme="0"/>
      </font>
    </dxf>
    <dxf>
      <fill>
        <patternFill>
          <bgColor theme="6" tint="0.59996337778862885"/>
        </patternFill>
      </fill>
    </dxf>
    <dxf>
      <font>
        <color rgb="FF9C0006"/>
      </font>
      <fill>
        <patternFill>
          <bgColor rgb="FFF8FDBB"/>
        </patternFill>
      </fill>
    </dxf>
    <dxf>
      <fill>
        <patternFill>
          <bgColor theme="5" tint="0.59996337778862885"/>
        </patternFill>
      </fill>
    </dxf>
    <dxf>
      <font>
        <color theme="0"/>
      </font>
    </dxf>
    <dxf>
      <fill>
        <patternFill>
          <bgColor theme="6" tint="0.59996337778862885"/>
        </patternFill>
      </fill>
    </dxf>
    <dxf>
      <font>
        <color rgb="FF9C0006"/>
      </font>
      <fill>
        <patternFill>
          <bgColor rgb="FFF8FDBB"/>
        </patternFill>
      </fill>
    </dxf>
    <dxf>
      <fill>
        <patternFill>
          <bgColor theme="5" tint="0.59996337778862885"/>
        </patternFill>
      </fill>
    </dxf>
    <dxf>
      <font>
        <color theme="0"/>
      </font>
    </dxf>
    <dxf>
      <fill>
        <patternFill>
          <bgColor theme="6" tint="0.59996337778862885"/>
        </patternFill>
      </fill>
    </dxf>
    <dxf>
      <font>
        <color rgb="FF9C0006"/>
      </font>
      <fill>
        <patternFill>
          <bgColor rgb="FFF8FDBB"/>
        </patternFill>
      </fill>
    </dxf>
    <dxf>
      <fill>
        <patternFill>
          <bgColor theme="5" tint="0.59996337778862885"/>
        </patternFill>
      </fill>
    </dxf>
    <dxf>
      <fill>
        <patternFill>
          <bgColor theme="6" tint="0.39994506668294322"/>
        </patternFill>
      </fill>
    </dxf>
    <dxf>
      <fill>
        <patternFill>
          <bgColor theme="9" tint="-0.24994659260841701"/>
        </patternFill>
      </fill>
    </dxf>
    <dxf>
      <fill>
        <patternFill>
          <bgColor rgb="FFFFFF00"/>
        </patternFill>
      </fill>
    </dxf>
    <dxf>
      <font>
        <color theme="0"/>
      </font>
      <fill>
        <patternFill>
          <bgColor rgb="FFC00000"/>
        </patternFill>
      </fill>
    </dxf>
    <dxf>
      <fill>
        <patternFill>
          <bgColor rgb="FFFFFF99"/>
        </patternFill>
      </fill>
    </dxf>
    <dxf>
      <fill>
        <patternFill>
          <bgColor theme="6" tint="0.39994506668294322"/>
        </patternFill>
      </fill>
    </dxf>
    <dxf>
      <fill>
        <patternFill>
          <bgColor rgb="FFFFFF00"/>
        </patternFill>
      </fill>
    </dxf>
    <dxf>
      <font>
        <color theme="0"/>
      </font>
      <fill>
        <patternFill>
          <bgColor rgb="FFC00000"/>
        </patternFill>
      </fill>
    </dxf>
    <dxf>
      <fill>
        <patternFill>
          <bgColor theme="6" tint="0.39994506668294322"/>
        </patternFill>
      </fill>
    </dxf>
    <dxf>
      <fill>
        <patternFill>
          <bgColor rgb="FFFFFF66"/>
        </patternFill>
      </fill>
    </dxf>
    <dxf>
      <fill>
        <patternFill>
          <bgColor rgb="FFFF6600"/>
        </patternFill>
      </fill>
    </dxf>
    <dxf>
      <font>
        <color theme="0"/>
      </font>
      <fill>
        <patternFill>
          <bgColor rgb="FFC00000"/>
        </patternFill>
      </fill>
    </dxf>
    <dxf>
      <fill>
        <patternFill>
          <bgColor theme="6" tint="0.39994506668294322"/>
        </patternFill>
      </fill>
    </dxf>
    <dxf>
      <fill>
        <patternFill>
          <bgColor theme="9" tint="-0.24994659260841701"/>
        </patternFill>
      </fill>
    </dxf>
    <dxf>
      <fill>
        <patternFill>
          <bgColor rgb="FFFFFF00"/>
        </patternFill>
      </fill>
    </dxf>
    <dxf>
      <font>
        <color theme="0"/>
      </font>
      <fill>
        <patternFill>
          <bgColor rgb="FFC00000"/>
        </patternFill>
      </fill>
    </dxf>
    <dxf>
      <fill>
        <patternFill>
          <bgColor rgb="FFFFFF99"/>
        </patternFill>
      </fill>
    </dxf>
    <dxf>
      <fill>
        <patternFill>
          <bgColor theme="6" tint="0.39994506668294322"/>
        </patternFill>
      </fill>
    </dxf>
    <dxf>
      <fill>
        <patternFill>
          <bgColor theme="9" tint="-0.24994659260841701"/>
        </patternFill>
      </fill>
    </dxf>
    <dxf>
      <fill>
        <patternFill>
          <bgColor rgb="FFFFFF00"/>
        </patternFill>
      </fill>
    </dxf>
    <dxf>
      <font>
        <color theme="0"/>
      </font>
      <fill>
        <patternFill>
          <bgColor rgb="FFC00000"/>
        </patternFill>
      </fill>
    </dxf>
    <dxf>
      <fill>
        <patternFill>
          <bgColor rgb="FFFFFF99"/>
        </patternFill>
      </fill>
    </dxf>
    <dxf>
      <fill>
        <patternFill>
          <bgColor theme="6" tint="0.39994506668294322"/>
        </patternFill>
      </fill>
    </dxf>
    <dxf>
      <fill>
        <patternFill>
          <bgColor rgb="FFFFFF00"/>
        </patternFill>
      </fill>
    </dxf>
    <dxf>
      <font>
        <color theme="0"/>
      </font>
      <fill>
        <patternFill>
          <bgColor rgb="FFC00000"/>
        </patternFill>
      </fill>
    </dxf>
    <dxf>
      <fill>
        <patternFill>
          <bgColor theme="6" tint="0.39994506668294322"/>
        </patternFill>
      </fill>
    </dxf>
    <dxf>
      <fill>
        <patternFill>
          <bgColor rgb="FFFFFF66"/>
        </patternFill>
      </fill>
    </dxf>
    <dxf>
      <fill>
        <patternFill>
          <bgColor rgb="FFFF6600"/>
        </patternFill>
      </fill>
    </dxf>
    <dxf>
      <font>
        <color theme="0"/>
      </font>
      <fill>
        <patternFill>
          <bgColor rgb="FFC00000"/>
        </patternFill>
      </fill>
    </dxf>
    <dxf>
      <fill>
        <patternFill>
          <bgColor theme="6" tint="0.39994506668294322"/>
        </patternFill>
      </fill>
    </dxf>
    <dxf>
      <fill>
        <patternFill>
          <bgColor theme="9" tint="-0.24994659260841701"/>
        </patternFill>
      </fill>
    </dxf>
    <dxf>
      <fill>
        <patternFill>
          <bgColor rgb="FFFFFF00"/>
        </patternFill>
      </fill>
    </dxf>
    <dxf>
      <font>
        <color theme="0"/>
      </font>
      <fill>
        <patternFill>
          <bgColor rgb="FFC00000"/>
        </patternFill>
      </fill>
    </dxf>
    <dxf>
      <fill>
        <patternFill>
          <bgColor rgb="FFFFFF99"/>
        </patternFill>
      </fill>
    </dxf>
    <dxf>
      <fill>
        <patternFill>
          <bgColor theme="6" tint="0.39994506668294322"/>
        </patternFill>
      </fill>
    </dxf>
    <dxf>
      <fill>
        <patternFill>
          <bgColor rgb="FFFFFF00"/>
        </patternFill>
      </fill>
    </dxf>
    <dxf>
      <font>
        <color theme="0"/>
      </font>
      <fill>
        <patternFill>
          <bgColor rgb="FFC00000"/>
        </patternFill>
      </fill>
    </dxf>
    <dxf>
      <fill>
        <patternFill>
          <bgColor theme="6" tint="0.39994506668294322"/>
        </patternFill>
      </fill>
    </dxf>
    <dxf>
      <fill>
        <patternFill>
          <bgColor rgb="FFFFFF66"/>
        </patternFill>
      </fill>
    </dxf>
    <dxf>
      <fill>
        <patternFill>
          <bgColor rgb="FFFF6600"/>
        </patternFill>
      </fill>
    </dxf>
    <dxf>
      <font>
        <color theme="0"/>
      </font>
      <fill>
        <patternFill>
          <bgColor rgb="FFC00000"/>
        </patternFill>
      </fill>
    </dxf>
    <dxf>
      <fill>
        <patternFill>
          <bgColor theme="6" tint="0.39994506668294322"/>
        </patternFill>
      </fill>
    </dxf>
    <dxf>
      <fill>
        <patternFill>
          <bgColor theme="9" tint="-0.24994659260841701"/>
        </patternFill>
      </fill>
    </dxf>
    <dxf>
      <fill>
        <patternFill>
          <bgColor rgb="FFFFFF00"/>
        </patternFill>
      </fill>
    </dxf>
    <dxf>
      <font>
        <color theme="0"/>
      </font>
      <fill>
        <patternFill>
          <bgColor rgb="FFC00000"/>
        </patternFill>
      </fill>
    </dxf>
    <dxf>
      <fill>
        <patternFill>
          <bgColor rgb="FFFFFF99"/>
        </patternFill>
      </fill>
    </dxf>
    <dxf>
      <fill>
        <patternFill>
          <bgColor theme="6" tint="0.39994506668294322"/>
        </patternFill>
      </fill>
    </dxf>
    <dxf>
      <fill>
        <patternFill>
          <bgColor rgb="FFFFFF00"/>
        </patternFill>
      </fill>
    </dxf>
    <dxf>
      <font>
        <color theme="0"/>
      </font>
      <fill>
        <patternFill>
          <bgColor rgb="FFC00000"/>
        </patternFill>
      </fill>
    </dxf>
    <dxf>
      <fill>
        <patternFill>
          <bgColor theme="6" tint="0.39994506668294322"/>
        </patternFill>
      </fill>
    </dxf>
    <dxf>
      <fill>
        <patternFill>
          <bgColor rgb="FFFFFF66"/>
        </patternFill>
      </fill>
    </dxf>
    <dxf>
      <fill>
        <patternFill>
          <bgColor rgb="FFFF6600"/>
        </patternFill>
      </fill>
    </dxf>
    <dxf>
      <font>
        <color theme="0"/>
      </font>
      <fill>
        <patternFill>
          <bgColor rgb="FFC00000"/>
        </patternFill>
      </fill>
    </dxf>
    <dxf>
      <fill>
        <patternFill>
          <bgColor theme="6" tint="0.39994506668294322"/>
        </patternFill>
      </fill>
    </dxf>
    <dxf>
      <fill>
        <patternFill>
          <bgColor theme="9" tint="-0.24994659260841701"/>
        </patternFill>
      </fill>
    </dxf>
    <dxf>
      <fill>
        <patternFill>
          <bgColor rgb="FFFFFF00"/>
        </patternFill>
      </fill>
    </dxf>
    <dxf>
      <font>
        <color theme="0"/>
      </font>
      <fill>
        <patternFill>
          <bgColor rgb="FFC00000"/>
        </patternFill>
      </fill>
    </dxf>
    <dxf>
      <fill>
        <patternFill>
          <bgColor rgb="FFFFFF99"/>
        </patternFill>
      </fill>
    </dxf>
    <dxf>
      <fill>
        <patternFill>
          <bgColor theme="6" tint="0.39994506668294322"/>
        </patternFill>
      </fill>
    </dxf>
    <dxf>
      <fill>
        <patternFill>
          <bgColor theme="9" tint="-0.24994659260841701"/>
        </patternFill>
      </fill>
    </dxf>
    <dxf>
      <fill>
        <patternFill>
          <bgColor rgb="FFFFFF00"/>
        </patternFill>
      </fill>
    </dxf>
    <dxf>
      <font>
        <color theme="0"/>
      </font>
      <fill>
        <patternFill>
          <bgColor rgb="FFC00000"/>
        </patternFill>
      </fill>
    </dxf>
    <dxf>
      <fill>
        <patternFill>
          <bgColor rgb="FFFFFF99"/>
        </patternFill>
      </fill>
    </dxf>
    <dxf>
      <fill>
        <patternFill>
          <bgColor theme="6" tint="0.39994506668294322"/>
        </patternFill>
      </fill>
    </dxf>
    <dxf>
      <fill>
        <patternFill>
          <bgColor rgb="FFFFFF00"/>
        </patternFill>
      </fill>
    </dxf>
    <dxf>
      <font>
        <color theme="0"/>
      </font>
      <fill>
        <patternFill>
          <bgColor rgb="FFC00000"/>
        </patternFill>
      </fill>
    </dxf>
    <dxf>
      <fill>
        <patternFill>
          <bgColor theme="6" tint="0.39994506668294322"/>
        </patternFill>
      </fill>
    </dxf>
    <dxf>
      <fill>
        <patternFill>
          <bgColor rgb="FFFFFF66"/>
        </patternFill>
      </fill>
    </dxf>
    <dxf>
      <fill>
        <patternFill>
          <bgColor rgb="FFFF6600"/>
        </patternFill>
      </fill>
    </dxf>
    <dxf>
      <font>
        <color theme="0"/>
      </font>
      <fill>
        <patternFill>
          <bgColor rgb="FFC00000"/>
        </patternFill>
      </fill>
    </dxf>
    <dxf>
      <fill>
        <patternFill>
          <bgColor theme="6" tint="0.39994506668294322"/>
        </patternFill>
      </fill>
    </dxf>
    <dxf>
      <fill>
        <patternFill>
          <bgColor theme="9" tint="-0.24994659260841701"/>
        </patternFill>
      </fill>
    </dxf>
    <dxf>
      <fill>
        <patternFill>
          <bgColor rgb="FFFFFF00"/>
        </patternFill>
      </fill>
    </dxf>
    <dxf>
      <font>
        <color theme="0"/>
      </font>
      <fill>
        <patternFill>
          <bgColor rgb="FFC00000"/>
        </patternFill>
      </fill>
    </dxf>
    <dxf>
      <fill>
        <patternFill>
          <bgColor rgb="FFFFFF99"/>
        </patternFill>
      </fill>
    </dxf>
    <dxf>
      <fill>
        <patternFill>
          <bgColor theme="6" tint="0.39994506668294322"/>
        </patternFill>
      </fill>
    </dxf>
    <dxf>
      <fill>
        <patternFill>
          <bgColor rgb="FFFFFF00"/>
        </patternFill>
      </fill>
    </dxf>
    <dxf>
      <font>
        <color theme="0"/>
      </font>
      <fill>
        <patternFill>
          <bgColor rgb="FFC00000"/>
        </patternFill>
      </fill>
    </dxf>
    <dxf>
      <fill>
        <patternFill>
          <bgColor theme="6" tint="0.39994506668294322"/>
        </patternFill>
      </fill>
    </dxf>
    <dxf>
      <fill>
        <patternFill>
          <bgColor rgb="FFFFFF66"/>
        </patternFill>
      </fill>
    </dxf>
    <dxf>
      <fill>
        <patternFill>
          <bgColor rgb="FFFF6600"/>
        </patternFill>
      </fill>
    </dxf>
    <dxf>
      <font>
        <color theme="0"/>
      </font>
      <fill>
        <patternFill>
          <bgColor rgb="FFC00000"/>
        </patternFill>
      </fill>
    </dxf>
    <dxf>
      <fill>
        <patternFill>
          <bgColor theme="6" tint="0.39994506668294322"/>
        </patternFill>
      </fill>
    </dxf>
    <dxf>
      <fill>
        <patternFill>
          <bgColor theme="9" tint="-0.24994659260841701"/>
        </patternFill>
      </fill>
    </dxf>
    <dxf>
      <fill>
        <patternFill>
          <bgColor rgb="FFFFFF00"/>
        </patternFill>
      </fill>
    </dxf>
    <dxf>
      <font>
        <color theme="0"/>
      </font>
      <fill>
        <patternFill>
          <bgColor rgb="FFC00000"/>
        </patternFill>
      </fill>
    </dxf>
    <dxf>
      <fill>
        <patternFill>
          <bgColor rgb="FFFFFF99"/>
        </patternFill>
      </fill>
    </dxf>
    <dxf>
      <fill>
        <patternFill>
          <bgColor theme="6" tint="0.39994506668294322"/>
        </patternFill>
      </fill>
    </dxf>
    <dxf>
      <fill>
        <patternFill>
          <bgColor rgb="FFFFFF00"/>
        </patternFill>
      </fill>
    </dxf>
    <dxf>
      <font>
        <color theme="0"/>
      </font>
      <fill>
        <patternFill>
          <bgColor rgb="FFC00000"/>
        </patternFill>
      </fill>
    </dxf>
    <dxf>
      <fill>
        <patternFill>
          <bgColor theme="6" tint="0.39994506668294322"/>
        </patternFill>
      </fill>
    </dxf>
    <dxf>
      <fill>
        <patternFill>
          <bgColor rgb="FFFFFF66"/>
        </patternFill>
      </fill>
    </dxf>
    <dxf>
      <fill>
        <patternFill>
          <bgColor rgb="FFFF6600"/>
        </patternFill>
      </fill>
    </dxf>
    <dxf>
      <font>
        <color theme="0"/>
      </font>
      <fill>
        <patternFill>
          <bgColor rgb="FFC00000"/>
        </patternFill>
      </fill>
    </dxf>
    <dxf>
      <fill>
        <patternFill>
          <bgColor theme="6" tint="0.39994506668294322"/>
        </patternFill>
      </fill>
    </dxf>
    <dxf>
      <fill>
        <patternFill>
          <bgColor theme="9" tint="-0.24994659260841701"/>
        </patternFill>
      </fill>
    </dxf>
    <dxf>
      <fill>
        <patternFill>
          <bgColor rgb="FFFFFF00"/>
        </patternFill>
      </fill>
    </dxf>
    <dxf>
      <font>
        <color theme="0"/>
      </font>
      <fill>
        <patternFill>
          <bgColor rgb="FFC00000"/>
        </patternFill>
      </fill>
    </dxf>
    <dxf>
      <fill>
        <patternFill>
          <bgColor rgb="FFFFFF99"/>
        </patternFill>
      </fill>
    </dxf>
    <dxf>
      <fill>
        <patternFill>
          <bgColor theme="6" tint="0.39994506668294322"/>
        </patternFill>
      </fill>
    </dxf>
    <dxf>
      <fill>
        <patternFill>
          <bgColor rgb="FFFFFF00"/>
        </patternFill>
      </fill>
    </dxf>
    <dxf>
      <font>
        <color theme="0"/>
      </font>
      <fill>
        <patternFill>
          <bgColor rgb="FFC00000"/>
        </patternFill>
      </fill>
    </dxf>
    <dxf>
      <fill>
        <patternFill>
          <bgColor theme="6" tint="0.39994506668294322"/>
        </patternFill>
      </fill>
    </dxf>
    <dxf>
      <fill>
        <patternFill>
          <bgColor rgb="FFFFFF66"/>
        </patternFill>
      </fill>
    </dxf>
    <dxf>
      <fill>
        <patternFill>
          <bgColor rgb="FFFF6600"/>
        </patternFill>
      </fill>
    </dxf>
    <dxf>
      <font>
        <color theme="0"/>
      </font>
      <fill>
        <patternFill>
          <bgColor rgb="FFC00000"/>
        </patternFill>
      </fill>
    </dxf>
    <dxf>
      <fill>
        <patternFill>
          <bgColor theme="6" tint="0.39994506668294322"/>
        </patternFill>
      </fill>
    </dxf>
    <dxf>
      <fill>
        <patternFill>
          <bgColor theme="9" tint="-0.24994659260841701"/>
        </patternFill>
      </fill>
    </dxf>
    <dxf>
      <fill>
        <patternFill>
          <bgColor rgb="FFFFFF00"/>
        </patternFill>
      </fill>
    </dxf>
    <dxf>
      <font>
        <color theme="0"/>
      </font>
      <fill>
        <patternFill>
          <bgColor rgb="FFC00000"/>
        </patternFill>
      </fill>
    </dxf>
    <dxf>
      <fill>
        <patternFill>
          <bgColor rgb="FFFFFF99"/>
        </patternFill>
      </fill>
    </dxf>
    <dxf>
      <fill>
        <patternFill>
          <bgColor theme="6" tint="0.39994506668294322"/>
        </patternFill>
      </fill>
    </dxf>
    <dxf>
      <fill>
        <patternFill>
          <bgColor rgb="FFFFFF00"/>
        </patternFill>
      </fill>
    </dxf>
    <dxf>
      <font>
        <color theme="0"/>
      </font>
      <fill>
        <patternFill>
          <bgColor rgb="FFC00000"/>
        </patternFill>
      </fill>
    </dxf>
    <dxf>
      <fill>
        <patternFill>
          <bgColor theme="6" tint="0.39994506668294322"/>
        </patternFill>
      </fill>
    </dxf>
    <dxf>
      <fill>
        <patternFill>
          <bgColor rgb="FFFFFF66"/>
        </patternFill>
      </fill>
    </dxf>
    <dxf>
      <fill>
        <patternFill>
          <bgColor rgb="FFFF6600"/>
        </patternFill>
      </fill>
    </dxf>
    <dxf>
      <font>
        <color theme="0"/>
      </font>
      <fill>
        <patternFill>
          <bgColor rgb="FFC00000"/>
        </patternFill>
      </fill>
    </dxf>
    <dxf>
      <fill>
        <patternFill>
          <bgColor theme="6" tint="0.39994506668294322"/>
        </patternFill>
      </fill>
    </dxf>
    <dxf>
      <fill>
        <patternFill>
          <bgColor theme="9" tint="-0.24994659260841701"/>
        </patternFill>
      </fill>
    </dxf>
    <dxf>
      <fill>
        <patternFill>
          <bgColor rgb="FFFFFF00"/>
        </patternFill>
      </fill>
    </dxf>
    <dxf>
      <font>
        <color theme="0"/>
      </font>
      <fill>
        <patternFill>
          <bgColor rgb="FFC00000"/>
        </patternFill>
      </fill>
    </dxf>
    <dxf>
      <fill>
        <patternFill>
          <bgColor rgb="FFFFFF99"/>
        </patternFill>
      </fill>
    </dxf>
    <dxf>
      <fill>
        <patternFill>
          <bgColor theme="6" tint="0.39994506668294322"/>
        </patternFill>
      </fill>
    </dxf>
    <dxf>
      <fill>
        <patternFill>
          <bgColor rgb="FFFFFF00"/>
        </patternFill>
      </fill>
    </dxf>
    <dxf>
      <font>
        <color theme="0"/>
      </font>
      <fill>
        <patternFill>
          <bgColor rgb="FFC00000"/>
        </patternFill>
      </fill>
    </dxf>
    <dxf>
      <fill>
        <patternFill>
          <bgColor theme="6" tint="0.39994506668294322"/>
        </patternFill>
      </fill>
    </dxf>
    <dxf>
      <fill>
        <patternFill>
          <bgColor rgb="FFFFFF66"/>
        </patternFill>
      </fill>
    </dxf>
    <dxf>
      <fill>
        <patternFill>
          <bgColor rgb="FFFF6600"/>
        </patternFill>
      </fill>
    </dxf>
    <dxf>
      <font>
        <color theme="0"/>
      </font>
      <fill>
        <patternFill>
          <bgColor rgb="FFC00000"/>
        </patternFill>
      </fill>
    </dxf>
    <dxf>
      <fill>
        <patternFill>
          <bgColor theme="6" tint="0.39994506668294322"/>
        </patternFill>
      </fill>
    </dxf>
    <dxf>
      <fill>
        <patternFill>
          <bgColor theme="9" tint="-0.24994659260841701"/>
        </patternFill>
      </fill>
    </dxf>
    <dxf>
      <fill>
        <patternFill>
          <bgColor rgb="FFFFFF00"/>
        </patternFill>
      </fill>
    </dxf>
    <dxf>
      <font>
        <color theme="0"/>
      </font>
      <fill>
        <patternFill>
          <bgColor rgb="FFC00000"/>
        </patternFill>
      </fill>
    </dxf>
    <dxf>
      <fill>
        <patternFill>
          <bgColor rgb="FFFFFF99"/>
        </patternFill>
      </fill>
    </dxf>
    <dxf>
      <fill>
        <patternFill>
          <bgColor theme="6" tint="0.39994506668294322"/>
        </patternFill>
      </fill>
    </dxf>
    <dxf>
      <fill>
        <patternFill>
          <bgColor rgb="FFFFFF00"/>
        </patternFill>
      </fill>
    </dxf>
    <dxf>
      <font>
        <color theme="0"/>
      </font>
      <fill>
        <patternFill>
          <bgColor rgb="FFC00000"/>
        </patternFill>
      </fill>
    </dxf>
    <dxf>
      <fill>
        <patternFill>
          <bgColor theme="6" tint="0.39994506668294322"/>
        </patternFill>
      </fill>
    </dxf>
    <dxf>
      <fill>
        <patternFill>
          <bgColor rgb="FFFFFF66"/>
        </patternFill>
      </fill>
    </dxf>
    <dxf>
      <fill>
        <patternFill>
          <bgColor rgb="FFFF6600"/>
        </patternFill>
      </fill>
    </dxf>
    <dxf>
      <font>
        <color theme="0"/>
      </font>
      <fill>
        <patternFill>
          <bgColor rgb="FFC00000"/>
        </patternFill>
      </fill>
    </dxf>
    <dxf>
      <font>
        <color theme="0"/>
      </font>
    </dxf>
    <dxf>
      <fill>
        <patternFill>
          <bgColor theme="6" tint="0.59996337778862885"/>
        </patternFill>
      </fill>
    </dxf>
    <dxf>
      <font>
        <color rgb="FF9C0006"/>
      </font>
      <fill>
        <patternFill>
          <bgColor rgb="FFF8FDBB"/>
        </patternFill>
      </fill>
    </dxf>
    <dxf>
      <fill>
        <patternFill>
          <bgColor theme="5" tint="0.59996337778862885"/>
        </patternFill>
      </fill>
    </dxf>
    <dxf>
      <font>
        <color theme="0"/>
      </font>
    </dxf>
    <dxf>
      <fill>
        <patternFill>
          <bgColor theme="6" tint="0.59996337778862885"/>
        </patternFill>
      </fill>
    </dxf>
    <dxf>
      <font>
        <color rgb="FF9C0006"/>
      </font>
      <fill>
        <patternFill>
          <bgColor rgb="FFF8FDBB"/>
        </patternFill>
      </fill>
    </dxf>
    <dxf>
      <fill>
        <patternFill>
          <bgColor theme="5" tint="0.59996337778862885"/>
        </patternFill>
      </fill>
    </dxf>
    <dxf>
      <font>
        <color theme="0"/>
      </font>
    </dxf>
    <dxf>
      <fill>
        <patternFill>
          <bgColor theme="6" tint="0.59996337778862885"/>
        </patternFill>
      </fill>
    </dxf>
    <dxf>
      <font>
        <color rgb="FF9C0006"/>
      </font>
      <fill>
        <patternFill>
          <bgColor rgb="FFF8FDBB"/>
        </patternFill>
      </fill>
    </dxf>
    <dxf>
      <fill>
        <patternFill>
          <bgColor theme="5" tint="0.59996337778862885"/>
        </patternFill>
      </fill>
    </dxf>
    <dxf>
      <font>
        <color theme="0"/>
      </font>
    </dxf>
    <dxf>
      <fill>
        <patternFill>
          <bgColor theme="6" tint="0.59996337778862885"/>
        </patternFill>
      </fill>
    </dxf>
    <dxf>
      <font>
        <color rgb="FF9C0006"/>
      </font>
      <fill>
        <patternFill>
          <bgColor rgb="FFF8FDBB"/>
        </patternFill>
      </fill>
    </dxf>
    <dxf>
      <fill>
        <patternFill>
          <bgColor theme="5" tint="0.59996337778862885"/>
        </patternFill>
      </fill>
    </dxf>
    <dxf>
      <font>
        <color theme="0"/>
      </font>
    </dxf>
    <dxf>
      <fill>
        <patternFill>
          <bgColor theme="6" tint="0.59996337778862885"/>
        </patternFill>
      </fill>
    </dxf>
    <dxf>
      <font>
        <color rgb="FF9C0006"/>
      </font>
      <fill>
        <patternFill>
          <bgColor rgb="FFF8FDBB"/>
        </patternFill>
      </fill>
    </dxf>
    <dxf>
      <fill>
        <patternFill>
          <bgColor theme="5" tint="0.59996337778862885"/>
        </patternFill>
      </fill>
    </dxf>
    <dxf>
      <font>
        <color theme="0"/>
      </font>
    </dxf>
    <dxf>
      <fill>
        <patternFill>
          <bgColor theme="6" tint="0.59996337778862885"/>
        </patternFill>
      </fill>
    </dxf>
    <dxf>
      <font>
        <color rgb="FF9C0006"/>
      </font>
      <fill>
        <patternFill>
          <bgColor rgb="FFF8FDBB"/>
        </patternFill>
      </fill>
    </dxf>
    <dxf>
      <fill>
        <patternFill>
          <bgColor theme="5" tint="0.59996337778862885"/>
        </patternFill>
      </fill>
    </dxf>
    <dxf>
      <fill>
        <patternFill>
          <bgColor theme="6" tint="0.39994506668294322"/>
        </patternFill>
      </fill>
    </dxf>
    <dxf>
      <fill>
        <patternFill>
          <bgColor rgb="FFFFFF66"/>
        </patternFill>
      </fill>
    </dxf>
    <dxf>
      <fill>
        <patternFill>
          <bgColor rgb="FFFF6600"/>
        </patternFill>
      </fill>
    </dxf>
    <dxf>
      <font>
        <color theme="0"/>
      </font>
      <fill>
        <patternFill>
          <bgColor rgb="FFC00000"/>
        </patternFill>
      </fill>
    </dxf>
    <dxf>
      <fill>
        <patternFill>
          <bgColor theme="6" tint="0.39994506668294322"/>
        </patternFill>
      </fill>
    </dxf>
    <dxf>
      <fill>
        <patternFill>
          <bgColor rgb="FFFFFF66"/>
        </patternFill>
      </fill>
    </dxf>
    <dxf>
      <fill>
        <patternFill>
          <bgColor rgb="FFFF6600"/>
        </patternFill>
      </fill>
    </dxf>
    <dxf>
      <font>
        <color theme="0"/>
      </font>
      <fill>
        <patternFill>
          <bgColor rgb="FFC00000"/>
        </patternFill>
      </fill>
    </dxf>
    <dxf>
      <fill>
        <patternFill>
          <bgColor theme="6" tint="0.39994506668294322"/>
        </patternFill>
      </fill>
    </dxf>
    <dxf>
      <fill>
        <patternFill>
          <bgColor rgb="FFFFFF00"/>
        </patternFill>
      </fill>
    </dxf>
    <dxf>
      <font>
        <color theme="0"/>
      </font>
      <fill>
        <patternFill>
          <bgColor rgb="FFC00000"/>
        </patternFill>
      </fill>
    </dxf>
    <dxf>
      <fill>
        <patternFill>
          <bgColor theme="6" tint="0.39994506668294322"/>
        </patternFill>
      </fill>
    </dxf>
    <dxf>
      <fill>
        <patternFill>
          <bgColor theme="9" tint="-0.24994659260841701"/>
        </patternFill>
      </fill>
    </dxf>
    <dxf>
      <fill>
        <patternFill>
          <bgColor rgb="FFFFFF00"/>
        </patternFill>
      </fill>
    </dxf>
    <dxf>
      <font>
        <color theme="0"/>
      </font>
      <fill>
        <patternFill>
          <bgColor rgb="FFC00000"/>
        </patternFill>
      </fill>
    </dxf>
    <dxf>
      <fill>
        <patternFill>
          <bgColor rgb="FFFFFF99"/>
        </patternFill>
      </fill>
    </dxf>
    <dxf>
      <fill>
        <patternFill>
          <bgColor theme="6" tint="0.39994506668294322"/>
        </patternFill>
      </fill>
    </dxf>
    <dxf>
      <fill>
        <patternFill>
          <bgColor rgb="FFFFFF66"/>
        </patternFill>
      </fill>
    </dxf>
    <dxf>
      <fill>
        <patternFill>
          <bgColor rgb="FFFF6600"/>
        </patternFill>
      </fill>
    </dxf>
    <dxf>
      <font>
        <color theme="0"/>
      </font>
      <fill>
        <patternFill>
          <bgColor rgb="FFC00000"/>
        </patternFill>
      </fill>
    </dxf>
    <dxf>
      <fill>
        <patternFill>
          <bgColor theme="6" tint="0.39994506668294322"/>
        </patternFill>
      </fill>
    </dxf>
    <dxf>
      <fill>
        <patternFill>
          <bgColor rgb="FFFFFF66"/>
        </patternFill>
      </fill>
    </dxf>
    <dxf>
      <fill>
        <patternFill>
          <bgColor rgb="FFFF6600"/>
        </patternFill>
      </fill>
    </dxf>
    <dxf>
      <font>
        <color theme="0"/>
      </font>
      <fill>
        <patternFill>
          <bgColor rgb="FFC00000"/>
        </patternFill>
      </fill>
    </dxf>
    <dxf>
      <fill>
        <patternFill>
          <bgColor theme="6" tint="0.39994506668294322"/>
        </patternFill>
      </fill>
    </dxf>
    <dxf>
      <fill>
        <patternFill>
          <bgColor rgb="FFFFFF66"/>
        </patternFill>
      </fill>
    </dxf>
    <dxf>
      <fill>
        <patternFill>
          <bgColor rgb="FFFF6600"/>
        </patternFill>
      </fill>
    </dxf>
    <dxf>
      <font>
        <color theme="0"/>
      </font>
      <fill>
        <patternFill>
          <bgColor rgb="FFC00000"/>
        </patternFill>
      </fill>
    </dxf>
    <dxf>
      <fill>
        <patternFill>
          <bgColor theme="6" tint="0.39994506668294322"/>
        </patternFill>
      </fill>
    </dxf>
    <dxf>
      <fill>
        <patternFill>
          <bgColor rgb="FFFFFF00"/>
        </patternFill>
      </fill>
    </dxf>
    <dxf>
      <font>
        <color theme="0"/>
      </font>
      <fill>
        <patternFill>
          <bgColor rgb="FFC00000"/>
        </patternFill>
      </fill>
    </dxf>
    <dxf>
      <fill>
        <patternFill>
          <bgColor theme="6" tint="0.39994506668294322"/>
        </patternFill>
      </fill>
    </dxf>
    <dxf>
      <fill>
        <patternFill>
          <bgColor theme="9" tint="-0.24994659260841701"/>
        </patternFill>
      </fill>
    </dxf>
    <dxf>
      <fill>
        <patternFill>
          <bgColor rgb="FFFFFF00"/>
        </patternFill>
      </fill>
    </dxf>
    <dxf>
      <font>
        <color theme="0"/>
      </font>
      <fill>
        <patternFill>
          <bgColor rgb="FFC00000"/>
        </patternFill>
      </fill>
    </dxf>
    <dxf>
      <fill>
        <patternFill>
          <bgColor rgb="FFFFFF99"/>
        </patternFill>
      </fill>
    </dxf>
    <dxf>
      <fill>
        <patternFill>
          <bgColor theme="6" tint="0.39994506668294322"/>
        </patternFill>
      </fill>
    </dxf>
    <dxf>
      <fill>
        <patternFill>
          <bgColor theme="9" tint="-0.24994659260841701"/>
        </patternFill>
      </fill>
    </dxf>
    <dxf>
      <fill>
        <patternFill>
          <bgColor rgb="FFFFFF00"/>
        </patternFill>
      </fill>
    </dxf>
    <dxf>
      <font>
        <color theme="0"/>
      </font>
      <fill>
        <patternFill>
          <bgColor rgb="FFC00000"/>
        </patternFill>
      </fill>
    </dxf>
    <dxf>
      <fill>
        <patternFill>
          <bgColor rgb="FFFFFF99"/>
        </patternFill>
      </fill>
    </dxf>
    <dxf>
      <fill>
        <patternFill>
          <bgColor theme="6" tint="0.39994506668294322"/>
        </patternFill>
      </fill>
    </dxf>
    <dxf>
      <fill>
        <patternFill>
          <bgColor rgb="FFFFFF00"/>
        </patternFill>
      </fill>
    </dxf>
    <dxf>
      <font>
        <color theme="0"/>
      </font>
      <fill>
        <patternFill>
          <bgColor rgb="FFC00000"/>
        </patternFill>
      </fill>
    </dxf>
    <dxf>
      <fill>
        <patternFill>
          <bgColor theme="6" tint="0.39994506668294322"/>
        </patternFill>
      </fill>
    </dxf>
    <dxf>
      <fill>
        <patternFill>
          <bgColor rgb="FFFFFF00"/>
        </patternFill>
      </fill>
    </dxf>
    <dxf>
      <font>
        <color theme="0"/>
      </font>
      <fill>
        <patternFill>
          <bgColor rgb="FFC00000"/>
        </patternFill>
      </fill>
    </dxf>
    <dxf>
      <fill>
        <patternFill>
          <bgColor theme="6" tint="0.39994506668294322"/>
        </patternFill>
      </fill>
    </dxf>
    <dxf>
      <fill>
        <patternFill>
          <bgColor theme="9" tint="-0.24994659260841701"/>
        </patternFill>
      </fill>
    </dxf>
    <dxf>
      <fill>
        <patternFill>
          <bgColor rgb="FFFFFF00"/>
        </patternFill>
      </fill>
    </dxf>
    <dxf>
      <font>
        <color theme="0"/>
      </font>
      <fill>
        <patternFill>
          <bgColor rgb="FFC00000"/>
        </patternFill>
      </fill>
    </dxf>
    <dxf>
      <fill>
        <patternFill>
          <bgColor rgb="FFFFFF99"/>
        </patternFill>
      </fill>
    </dxf>
    <dxf>
      <fill>
        <patternFill>
          <bgColor theme="6" tint="0.39994506668294322"/>
        </patternFill>
      </fill>
    </dxf>
    <dxf>
      <fill>
        <patternFill>
          <bgColor theme="9" tint="-0.24994659260841701"/>
        </patternFill>
      </fill>
    </dxf>
    <dxf>
      <fill>
        <patternFill>
          <bgColor rgb="FFFFFF00"/>
        </patternFill>
      </fill>
    </dxf>
    <dxf>
      <font>
        <color theme="0"/>
      </font>
      <fill>
        <patternFill>
          <bgColor rgb="FFC00000"/>
        </patternFill>
      </fill>
    </dxf>
    <dxf>
      <fill>
        <patternFill>
          <bgColor rgb="FFFFFF99"/>
        </patternFill>
      </fill>
    </dxf>
    <dxf>
      <fill>
        <patternFill>
          <bgColor theme="6" tint="0.39994506668294322"/>
        </patternFill>
      </fill>
    </dxf>
    <dxf>
      <fill>
        <patternFill>
          <bgColor rgb="FFFFFF00"/>
        </patternFill>
      </fill>
    </dxf>
    <dxf>
      <font>
        <color theme="0"/>
      </font>
      <fill>
        <patternFill>
          <bgColor rgb="FFC00000"/>
        </patternFill>
      </fill>
    </dxf>
    <dxf>
      <fill>
        <patternFill>
          <bgColor theme="6" tint="0.39994506668294322"/>
        </patternFill>
      </fill>
    </dxf>
    <dxf>
      <fill>
        <patternFill>
          <bgColor rgb="FFFFFF00"/>
        </patternFill>
      </fill>
    </dxf>
    <dxf>
      <font>
        <color theme="0"/>
      </font>
      <fill>
        <patternFill>
          <bgColor rgb="FFC00000"/>
        </patternFill>
      </fill>
    </dxf>
    <dxf>
      <fill>
        <patternFill>
          <bgColor theme="6" tint="0.39994506668294322"/>
        </patternFill>
      </fill>
    </dxf>
    <dxf>
      <fill>
        <patternFill>
          <bgColor theme="9" tint="-0.24994659260841701"/>
        </patternFill>
      </fill>
    </dxf>
    <dxf>
      <fill>
        <patternFill>
          <bgColor rgb="FFFFFF00"/>
        </patternFill>
      </fill>
    </dxf>
    <dxf>
      <font>
        <color theme="0"/>
      </font>
      <fill>
        <patternFill>
          <bgColor rgb="FFC00000"/>
        </patternFill>
      </fill>
    </dxf>
    <dxf>
      <fill>
        <patternFill>
          <bgColor rgb="FFFFFF99"/>
        </patternFill>
      </fill>
    </dxf>
    <dxf>
      <fill>
        <patternFill>
          <bgColor theme="6" tint="0.39994506668294322"/>
        </patternFill>
      </fill>
    </dxf>
    <dxf>
      <fill>
        <patternFill>
          <bgColor theme="9" tint="-0.24994659260841701"/>
        </patternFill>
      </fill>
    </dxf>
    <dxf>
      <fill>
        <patternFill>
          <bgColor rgb="FFFFFF00"/>
        </patternFill>
      </fill>
    </dxf>
    <dxf>
      <font>
        <color theme="0"/>
      </font>
      <fill>
        <patternFill>
          <bgColor rgb="FFC00000"/>
        </patternFill>
      </fill>
    </dxf>
    <dxf>
      <fill>
        <patternFill>
          <bgColor rgb="FFFFFF99"/>
        </patternFill>
      </fill>
    </dxf>
    <dxf>
      <fill>
        <patternFill>
          <bgColor theme="6" tint="0.39994506668294322"/>
        </patternFill>
      </fill>
    </dxf>
    <dxf>
      <fill>
        <patternFill>
          <bgColor rgb="FFFFFF00"/>
        </patternFill>
      </fill>
    </dxf>
    <dxf>
      <font>
        <color theme="0"/>
      </font>
      <fill>
        <patternFill>
          <bgColor rgb="FFC00000"/>
        </patternFill>
      </fill>
    </dxf>
    <dxf>
      <fill>
        <patternFill>
          <bgColor theme="6" tint="0.39994506668294322"/>
        </patternFill>
      </fill>
    </dxf>
    <dxf>
      <fill>
        <patternFill>
          <bgColor rgb="FFFFFF66"/>
        </patternFill>
      </fill>
    </dxf>
    <dxf>
      <fill>
        <patternFill>
          <bgColor rgb="FFFF6600"/>
        </patternFill>
      </fill>
    </dxf>
    <dxf>
      <font>
        <color theme="0"/>
      </font>
      <fill>
        <patternFill>
          <bgColor rgb="FFC00000"/>
        </patternFill>
      </fill>
    </dxf>
    <dxf>
      <fill>
        <patternFill>
          <bgColor theme="6" tint="0.39994506668294322"/>
        </patternFill>
      </fill>
    </dxf>
    <dxf>
      <fill>
        <patternFill>
          <bgColor rgb="FFFFFF66"/>
        </patternFill>
      </fill>
    </dxf>
    <dxf>
      <fill>
        <patternFill>
          <bgColor rgb="FFFF6600"/>
        </patternFill>
      </fill>
    </dxf>
    <dxf>
      <font>
        <color theme="0"/>
      </font>
      <fill>
        <patternFill>
          <bgColor rgb="FFC00000"/>
        </patternFill>
      </fill>
    </dxf>
    <dxf>
      <fill>
        <patternFill>
          <bgColor theme="6" tint="0.39994506668294322"/>
        </patternFill>
      </fill>
    </dxf>
    <dxf>
      <fill>
        <patternFill>
          <bgColor rgb="FFFFFF66"/>
        </patternFill>
      </fill>
    </dxf>
    <dxf>
      <fill>
        <patternFill>
          <bgColor rgb="FFFF6600"/>
        </patternFill>
      </fill>
    </dxf>
    <dxf>
      <font>
        <color theme="0"/>
      </font>
      <fill>
        <patternFill>
          <bgColor rgb="FFC00000"/>
        </patternFill>
      </fill>
    </dxf>
    <dxf>
      <fill>
        <patternFill>
          <bgColor theme="6" tint="0.39994506668294322"/>
        </patternFill>
      </fill>
    </dxf>
    <dxf>
      <fill>
        <patternFill>
          <bgColor rgb="FFFFFF00"/>
        </patternFill>
      </fill>
    </dxf>
    <dxf>
      <font>
        <color theme="0"/>
      </font>
      <fill>
        <patternFill>
          <bgColor rgb="FFC00000"/>
        </patternFill>
      </fill>
    </dxf>
    <dxf>
      <fill>
        <patternFill>
          <bgColor theme="6" tint="0.39994506668294322"/>
        </patternFill>
      </fill>
    </dxf>
    <dxf>
      <fill>
        <patternFill>
          <bgColor theme="9" tint="-0.24994659260841701"/>
        </patternFill>
      </fill>
    </dxf>
    <dxf>
      <fill>
        <patternFill>
          <bgColor rgb="FFFFFF00"/>
        </patternFill>
      </fill>
    </dxf>
    <dxf>
      <font>
        <color theme="0"/>
      </font>
      <fill>
        <patternFill>
          <bgColor rgb="FFC00000"/>
        </patternFill>
      </fill>
    </dxf>
    <dxf>
      <fill>
        <patternFill>
          <bgColor rgb="FFFFFF99"/>
        </patternFill>
      </fill>
    </dxf>
    <dxf>
      <fill>
        <patternFill>
          <bgColor theme="6" tint="0.39994506668294322"/>
        </patternFill>
      </fill>
    </dxf>
    <dxf>
      <fill>
        <patternFill>
          <bgColor theme="9" tint="-0.24994659260841701"/>
        </patternFill>
      </fill>
    </dxf>
    <dxf>
      <fill>
        <patternFill>
          <bgColor rgb="FFFFFF00"/>
        </patternFill>
      </fill>
    </dxf>
    <dxf>
      <font>
        <color theme="0"/>
      </font>
      <fill>
        <patternFill>
          <bgColor rgb="FFC00000"/>
        </patternFill>
      </fill>
    </dxf>
    <dxf>
      <fill>
        <patternFill>
          <bgColor rgb="FFFFFF99"/>
        </patternFill>
      </fill>
    </dxf>
    <dxf>
      <fill>
        <patternFill>
          <bgColor theme="6" tint="0.39994506668294322"/>
        </patternFill>
      </fill>
    </dxf>
    <dxf>
      <fill>
        <patternFill>
          <bgColor rgb="FFFFFF00"/>
        </patternFill>
      </fill>
    </dxf>
    <dxf>
      <font>
        <color theme="0"/>
      </font>
      <fill>
        <patternFill>
          <bgColor rgb="FFC00000"/>
        </patternFill>
      </fill>
    </dxf>
    <dxf>
      <fill>
        <patternFill>
          <bgColor theme="6" tint="0.39994506668294322"/>
        </patternFill>
      </fill>
    </dxf>
    <dxf>
      <fill>
        <patternFill>
          <bgColor rgb="FFFFFF66"/>
        </patternFill>
      </fill>
    </dxf>
    <dxf>
      <fill>
        <patternFill>
          <bgColor rgb="FFFF6600"/>
        </patternFill>
      </fill>
    </dxf>
    <dxf>
      <font>
        <color theme="0"/>
      </font>
      <fill>
        <patternFill>
          <bgColor rgb="FFC00000"/>
        </patternFill>
      </fill>
    </dxf>
    <dxf>
      <fill>
        <patternFill>
          <bgColor theme="6" tint="0.39994506668294322"/>
        </patternFill>
      </fill>
    </dxf>
    <dxf>
      <fill>
        <patternFill>
          <bgColor rgb="FFFFFF66"/>
        </patternFill>
      </fill>
    </dxf>
    <dxf>
      <fill>
        <patternFill>
          <bgColor rgb="FFFF6600"/>
        </patternFill>
      </fill>
    </dxf>
    <dxf>
      <font>
        <color theme="0"/>
      </font>
      <fill>
        <patternFill>
          <bgColor rgb="FFC00000"/>
        </patternFill>
      </fill>
    </dxf>
    <dxf>
      <fill>
        <patternFill>
          <bgColor theme="6" tint="0.39994506668294322"/>
        </patternFill>
      </fill>
    </dxf>
    <dxf>
      <fill>
        <patternFill>
          <bgColor rgb="FFFFFF66"/>
        </patternFill>
      </fill>
    </dxf>
    <dxf>
      <fill>
        <patternFill>
          <bgColor rgb="FFFF6600"/>
        </patternFill>
      </fill>
    </dxf>
    <dxf>
      <font>
        <color theme="0"/>
      </font>
      <fill>
        <patternFill>
          <bgColor rgb="FFC00000"/>
        </patternFill>
      </fill>
    </dxf>
    <dxf>
      <fill>
        <patternFill>
          <bgColor theme="6" tint="0.39994506668294322"/>
        </patternFill>
      </fill>
    </dxf>
    <dxf>
      <fill>
        <patternFill>
          <bgColor rgb="FFFFFF00"/>
        </patternFill>
      </fill>
    </dxf>
    <dxf>
      <font>
        <color theme="0"/>
      </font>
      <fill>
        <patternFill>
          <bgColor rgb="FFC00000"/>
        </patternFill>
      </fill>
    </dxf>
    <dxf>
      <fill>
        <patternFill>
          <bgColor theme="6" tint="0.39994506668294322"/>
        </patternFill>
      </fill>
    </dxf>
    <dxf>
      <fill>
        <patternFill>
          <bgColor theme="9" tint="-0.24994659260841701"/>
        </patternFill>
      </fill>
    </dxf>
    <dxf>
      <fill>
        <patternFill>
          <bgColor rgb="FFFFFF00"/>
        </patternFill>
      </fill>
    </dxf>
    <dxf>
      <font>
        <color theme="0"/>
      </font>
      <fill>
        <patternFill>
          <bgColor rgb="FFC00000"/>
        </patternFill>
      </fill>
    </dxf>
    <dxf>
      <fill>
        <patternFill>
          <bgColor rgb="FFFFFF99"/>
        </patternFill>
      </fill>
    </dxf>
    <dxf>
      <fill>
        <patternFill>
          <bgColor theme="6" tint="0.39994506668294322"/>
        </patternFill>
      </fill>
    </dxf>
    <dxf>
      <fill>
        <patternFill>
          <bgColor theme="9" tint="-0.24994659260841701"/>
        </patternFill>
      </fill>
    </dxf>
    <dxf>
      <fill>
        <patternFill>
          <bgColor rgb="FFFFFF00"/>
        </patternFill>
      </fill>
    </dxf>
    <dxf>
      <font>
        <color theme="0"/>
      </font>
      <fill>
        <patternFill>
          <bgColor rgb="FFC00000"/>
        </patternFill>
      </fill>
    </dxf>
    <dxf>
      <fill>
        <patternFill>
          <bgColor rgb="FFFFFF99"/>
        </patternFill>
      </fill>
    </dxf>
    <dxf>
      <fill>
        <patternFill>
          <bgColor theme="6" tint="0.39994506668294322"/>
        </patternFill>
      </fill>
    </dxf>
    <dxf>
      <fill>
        <patternFill>
          <bgColor rgb="FFFFFF00"/>
        </patternFill>
      </fill>
    </dxf>
    <dxf>
      <font>
        <color theme="0"/>
      </font>
      <fill>
        <patternFill>
          <bgColor rgb="FFC00000"/>
        </patternFill>
      </fill>
    </dxf>
    <dxf>
      <fill>
        <patternFill>
          <bgColor theme="6" tint="0.39994506668294322"/>
        </patternFill>
      </fill>
    </dxf>
    <dxf>
      <fill>
        <patternFill>
          <bgColor theme="9" tint="-0.24994659260841701"/>
        </patternFill>
      </fill>
    </dxf>
    <dxf>
      <fill>
        <patternFill>
          <bgColor rgb="FFFFFF00"/>
        </patternFill>
      </fill>
    </dxf>
    <dxf>
      <font>
        <color theme="0"/>
      </font>
      <fill>
        <patternFill>
          <bgColor rgb="FFC00000"/>
        </patternFill>
      </fill>
    </dxf>
    <dxf>
      <fill>
        <patternFill>
          <bgColor rgb="FFFFFF99"/>
        </patternFill>
      </fill>
    </dxf>
    <dxf>
      <fill>
        <patternFill>
          <bgColor theme="6" tint="0.39994506668294322"/>
        </patternFill>
      </fill>
    </dxf>
    <dxf>
      <fill>
        <patternFill>
          <bgColor rgb="FFFFFF00"/>
        </patternFill>
      </fill>
    </dxf>
    <dxf>
      <font>
        <color theme="0"/>
      </font>
      <fill>
        <patternFill>
          <bgColor rgb="FFC00000"/>
        </patternFill>
      </fill>
    </dxf>
    <dxf>
      <fill>
        <patternFill>
          <bgColor theme="6" tint="0.39994506668294322"/>
        </patternFill>
      </fill>
    </dxf>
    <dxf>
      <fill>
        <patternFill>
          <bgColor rgb="FFFFFF66"/>
        </patternFill>
      </fill>
    </dxf>
    <dxf>
      <fill>
        <patternFill>
          <bgColor rgb="FFFF6600"/>
        </patternFill>
      </fill>
    </dxf>
    <dxf>
      <font>
        <color theme="0"/>
      </font>
      <fill>
        <patternFill>
          <bgColor rgb="FFC00000"/>
        </patternFill>
      </fill>
    </dxf>
    <dxf>
      <fill>
        <patternFill>
          <bgColor theme="6" tint="0.39994506668294322"/>
        </patternFill>
      </fill>
    </dxf>
    <dxf>
      <fill>
        <patternFill>
          <bgColor theme="9" tint="-0.24994659260841701"/>
        </patternFill>
      </fill>
    </dxf>
    <dxf>
      <fill>
        <patternFill>
          <bgColor rgb="FFFFFF00"/>
        </patternFill>
      </fill>
    </dxf>
    <dxf>
      <font>
        <color theme="0"/>
      </font>
      <fill>
        <patternFill>
          <bgColor rgb="FFC00000"/>
        </patternFill>
      </fill>
    </dxf>
    <dxf>
      <fill>
        <patternFill>
          <bgColor rgb="FFFFFF99"/>
        </patternFill>
      </fill>
    </dxf>
    <dxf>
      <fill>
        <patternFill>
          <bgColor theme="6" tint="0.39994506668294322"/>
        </patternFill>
      </fill>
    </dxf>
    <dxf>
      <fill>
        <patternFill>
          <bgColor rgb="FFFFFF00"/>
        </patternFill>
      </fill>
    </dxf>
    <dxf>
      <font>
        <color theme="0"/>
      </font>
      <fill>
        <patternFill>
          <bgColor rgb="FFC00000"/>
        </patternFill>
      </fill>
    </dxf>
    <dxf>
      <fill>
        <patternFill>
          <bgColor theme="6" tint="0.39994506668294322"/>
        </patternFill>
      </fill>
    </dxf>
    <dxf>
      <fill>
        <patternFill>
          <bgColor rgb="FFFFFF66"/>
        </patternFill>
      </fill>
    </dxf>
    <dxf>
      <fill>
        <patternFill>
          <bgColor rgb="FFFF6600"/>
        </patternFill>
      </fill>
    </dxf>
    <dxf>
      <font>
        <color theme="0"/>
      </font>
      <fill>
        <patternFill>
          <bgColor rgb="FFC00000"/>
        </patternFill>
      </fill>
    </dxf>
    <dxf>
      <fill>
        <patternFill>
          <bgColor theme="6" tint="0.39994506668294322"/>
        </patternFill>
      </fill>
    </dxf>
    <dxf>
      <fill>
        <patternFill>
          <bgColor rgb="FFFFFF66"/>
        </patternFill>
      </fill>
    </dxf>
    <dxf>
      <fill>
        <patternFill>
          <bgColor rgb="FFFF6600"/>
        </patternFill>
      </fill>
    </dxf>
    <dxf>
      <font>
        <color theme="0"/>
      </font>
      <fill>
        <patternFill>
          <bgColor rgb="FFC00000"/>
        </patternFill>
      </fill>
    </dxf>
    <dxf>
      <fill>
        <patternFill>
          <bgColor theme="6" tint="0.39994506668294322"/>
        </patternFill>
      </fill>
    </dxf>
    <dxf>
      <fill>
        <patternFill>
          <bgColor rgb="FFFFFF00"/>
        </patternFill>
      </fill>
    </dxf>
    <dxf>
      <font>
        <color theme="0"/>
      </font>
      <fill>
        <patternFill>
          <bgColor rgb="FFC00000"/>
        </patternFill>
      </fill>
    </dxf>
    <dxf>
      <fill>
        <patternFill>
          <bgColor theme="6" tint="0.39994506668294322"/>
        </patternFill>
      </fill>
    </dxf>
    <dxf>
      <fill>
        <patternFill>
          <bgColor rgb="FFFFFF66"/>
        </patternFill>
      </fill>
    </dxf>
    <dxf>
      <fill>
        <patternFill>
          <bgColor rgb="FFFF6600"/>
        </patternFill>
      </fill>
    </dxf>
    <dxf>
      <font>
        <color theme="0"/>
      </font>
      <fill>
        <patternFill>
          <bgColor rgb="FFC00000"/>
        </patternFill>
      </fill>
    </dxf>
    <dxf>
      <fill>
        <patternFill>
          <bgColor theme="6" tint="0.39994506668294322"/>
        </patternFill>
      </fill>
    </dxf>
    <dxf>
      <fill>
        <patternFill>
          <bgColor theme="9" tint="-0.24994659260841701"/>
        </patternFill>
      </fill>
    </dxf>
    <dxf>
      <fill>
        <patternFill>
          <bgColor rgb="FFFFFF00"/>
        </patternFill>
      </fill>
    </dxf>
    <dxf>
      <font>
        <color theme="0"/>
      </font>
      <fill>
        <patternFill>
          <bgColor rgb="FFC00000"/>
        </patternFill>
      </fill>
    </dxf>
    <dxf>
      <fill>
        <patternFill>
          <bgColor rgb="FFFFFF99"/>
        </patternFill>
      </fill>
    </dxf>
    <dxf>
      <fill>
        <patternFill>
          <bgColor theme="6" tint="0.39994506668294322"/>
        </patternFill>
      </fill>
    </dxf>
    <dxf>
      <fill>
        <patternFill>
          <bgColor rgb="FFFFFF00"/>
        </patternFill>
      </fill>
    </dxf>
    <dxf>
      <font>
        <color theme="0"/>
      </font>
      <fill>
        <patternFill>
          <bgColor rgb="FFC00000"/>
        </patternFill>
      </fill>
    </dxf>
    <dxf>
      <fill>
        <patternFill>
          <bgColor theme="6" tint="0.39994506668294322"/>
        </patternFill>
      </fill>
    </dxf>
    <dxf>
      <fill>
        <patternFill>
          <bgColor rgb="FFFFFF66"/>
        </patternFill>
      </fill>
    </dxf>
    <dxf>
      <fill>
        <patternFill>
          <bgColor rgb="FFFF6600"/>
        </patternFill>
      </fill>
    </dxf>
    <dxf>
      <font>
        <color theme="0"/>
      </font>
      <fill>
        <patternFill>
          <bgColor rgb="FFC00000"/>
        </patternFill>
      </fill>
    </dxf>
    <dxf>
      <fill>
        <patternFill>
          <bgColor theme="6" tint="0.39994506668294322"/>
        </patternFill>
      </fill>
    </dxf>
    <dxf>
      <fill>
        <patternFill>
          <bgColor theme="9" tint="-0.24994659260841701"/>
        </patternFill>
      </fill>
    </dxf>
    <dxf>
      <fill>
        <patternFill>
          <bgColor rgb="FFFFFF00"/>
        </patternFill>
      </fill>
    </dxf>
    <dxf>
      <font>
        <color theme="0"/>
      </font>
      <fill>
        <patternFill>
          <bgColor rgb="FFC00000"/>
        </patternFill>
      </fill>
    </dxf>
    <dxf>
      <fill>
        <patternFill>
          <bgColor rgb="FFFFFF99"/>
        </patternFill>
      </fill>
    </dxf>
    <dxf>
      <fill>
        <patternFill>
          <bgColor theme="6" tint="0.39994506668294322"/>
        </patternFill>
      </fill>
    </dxf>
    <dxf>
      <fill>
        <patternFill>
          <bgColor rgb="FFFFFF00"/>
        </patternFill>
      </fill>
    </dxf>
    <dxf>
      <font>
        <color theme="0"/>
      </font>
      <fill>
        <patternFill>
          <bgColor rgb="FFC00000"/>
        </patternFill>
      </fill>
    </dxf>
    <dxf>
      <fill>
        <patternFill>
          <bgColor theme="6" tint="0.39994506668294322"/>
        </patternFill>
      </fill>
    </dxf>
    <dxf>
      <fill>
        <patternFill>
          <bgColor rgb="FFFFFF66"/>
        </patternFill>
      </fill>
    </dxf>
    <dxf>
      <fill>
        <patternFill>
          <bgColor rgb="FFFF6600"/>
        </patternFill>
      </fill>
    </dxf>
    <dxf>
      <font>
        <color theme="0"/>
      </font>
      <fill>
        <patternFill>
          <bgColor rgb="FFC00000"/>
        </patternFill>
      </fill>
    </dxf>
    <dxf>
      <fill>
        <patternFill>
          <bgColor theme="6" tint="0.39994506668294322"/>
        </patternFill>
      </fill>
    </dxf>
    <dxf>
      <fill>
        <patternFill>
          <bgColor theme="9" tint="-0.24994659260841701"/>
        </patternFill>
      </fill>
    </dxf>
    <dxf>
      <fill>
        <patternFill>
          <bgColor rgb="FFFFFF00"/>
        </patternFill>
      </fill>
    </dxf>
    <dxf>
      <font>
        <color theme="0"/>
      </font>
      <fill>
        <patternFill>
          <bgColor rgb="FFC00000"/>
        </patternFill>
      </fill>
    </dxf>
    <dxf>
      <fill>
        <patternFill>
          <bgColor rgb="FFFFFF99"/>
        </patternFill>
      </fill>
    </dxf>
    <dxf>
      <fill>
        <patternFill>
          <bgColor theme="6" tint="0.39994506668294322"/>
        </patternFill>
      </fill>
    </dxf>
    <dxf>
      <fill>
        <patternFill>
          <bgColor rgb="FFFFFF00"/>
        </patternFill>
      </fill>
    </dxf>
    <dxf>
      <font>
        <color theme="0"/>
      </font>
      <fill>
        <patternFill>
          <bgColor rgb="FFC00000"/>
        </patternFill>
      </fill>
    </dxf>
    <dxf>
      <fill>
        <patternFill>
          <bgColor theme="6" tint="0.39994506668294322"/>
        </patternFill>
      </fill>
    </dxf>
    <dxf>
      <fill>
        <patternFill>
          <bgColor rgb="FFFFFF66"/>
        </patternFill>
      </fill>
    </dxf>
    <dxf>
      <fill>
        <patternFill>
          <bgColor rgb="FFFF6600"/>
        </patternFill>
      </fill>
    </dxf>
    <dxf>
      <font>
        <color theme="0"/>
      </font>
      <fill>
        <patternFill>
          <bgColor rgb="FFC00000"/>
        </patternFill>
      </fill>
    </dxf>
    <dxf>
      <fill>
        <patternFill>
          <bgColor theme="6" tint="0.39994506668294322"/>
        </patternFill>
      </fill>
    </dxf>
    <dxf>
      <fill>
        <patternFill>
          <bgColor theme="9" tint="-0.24994659260841701"/>
        </patternFill>
      </fill>
    </dxf>
    <dxf>
      <fill>
        <patternFill>
          <bgColor rgb="FFFFFF00"/>
        </patternFill>
      </fill>
    </dxf>
    <dxf>
      <font>
        <color theme="0"/>
      </font>
      <fill>
        <patternFill>
          <bgColor rgb="FFC00000"/>
        </patternFill>
      </fill>
    </dxf>
    <dxf>
      <fill>
        <patternFill>
          <bgColor rgb="FFFFFF99"/>
        </patternFill>
      </fill>
    </dxf>
    <dxf>
      <fill>
        <patternFill>
          <bgColor theme="6" tint="0.39994506668294322"/>
        </patternFill>
      </fill>
    </dxf>
    <dxf>
      <fill>
        <patternFill>
          <bgColor theme="9" tint="-0.24994659260841701"/>
        </patternFill>
      </fill>
    </dxf>
    <dxf>
      <fill>
        <patternFill>
          <bgColor rgb="FFFFFF00"/>
        </patternFill>
      </fill>
    </dxf>
    <dxf>
      <font>
        <color theme="0"/>
      </font>
      <fill>
        <patternFill>
          <bgColor rgb="FFC00000"/>
        </patternFill>
      </fill>
    </dxf>
    <dxf>
      <fill>
        <patternFill>
          <bgColor rgb="FFFFFF99"/>
        </patternFill>
      </fill>
    </dxf>
    <dxf>
      <fill>
        <patternFill>
          <bgColor theme="6" tint="0.39994506668294322"/>
        </patternFill>
      </fill>
    </dxf>
    <dxf>
      <fill>
        <patternFill>
          <bgColor rgb="FFFFFF00"/>
        </patternFill>
      </fill>
    </dxf>
    <dxf>
      <font>
        <color theme="0"/>
      </font>
      <fill>
        <patternFill>
          <bgColor rgb="FFC00000"/>
        </patternFill>
      </fill>
    </dxf>
    <dxf>
      <fill>
        <patternFill>
          <bgColor theme="6" tint="0.39994506668294322"/>
        </patternFill>
      </fill>
    </dxf>
    <dxf>
      <fill>
        <patternFill>
          <bgColor rgb="FFFFFF66"/>
        </patternFill>
      </fill>
    </dxf>
    <dxf>
      <fill>
        <patternFill>
          <bgColor rgb="FFFF6600"/>
        </patternFill>
      </fill>
    </dxf>
    <dxf>
      <font>
        <color theme="0"/>
      </font>
      <fill>
        <patternFill>
          <bgColor rgb="FFC00000"/>
        </patternFill>
      </fill>
    </dxf>
    <dxf>
      <fill>
        <patternFill>
          <bgColor theme="6" tint="0.39994506668294322"/>
        </patternFill>
      </fill>
    </dxf>
    <dxf>
      <fill>
        <patternFill>
          <bgColor theme="9" tint="-0.24994659260841701"/>
        </patternFill>
      </fill>
    </dxf>
    <dxf>
      <fill>
        <patternFill>
          <bgColor rgb="FFFFFF00"/>
        </patternFill>
      </fill>
    </dxf>
    <dxf>
      <font>
        <color theme="0"/>
      </font>
      <fill>
        <patternFill>
          <bgColor rgb="FFC00000"/>
        </patternFill>
      </fill>
    </dxf>
    <dxf>
      <fill>
        <patternFill>
          <bgColor rgb="FFFFFF99"/>
        </patternFill>
      </fill>
    </dxf>
    <dxf>
      <fill>
        <patternFill>
          <bgColor theme="6" tint="0.39994506668294322"/>
        </patternFill>
      </fill>
    </dxf>
    <dxf>
      <fill>
        <patternFill>
          <bgColor rgb="FFFFFF00"/>
        </patternFill>
      </fill>
    </dxf>
    <dxf>
      <font>
        <color theme="0"/>
      </font>
      <fill>
        <patternFill>
          <bgColor rgb="FFC00000"/>
        </patternFill>
      </fill>
    </dxf>
    <dxf>
      <fill>
        <patternFill>
          <bgColor theme="6" tint="0.39994506668294322"/>
        </patternFill>
      </fill>
    </dxf>
    <dxf>
      <fill>
        <patternFill>
          <bgColor rgb="FFFFFF66"/>
        </patternFill>
      </fill>
    </dxf>
    <dxf>
      <fill>
        <patternFill>
          <bgColor rgb="FFFF6600"/>
        </patternFill>
      </fill>
    </dxf>
    <dxf>
      <font>
        <color theme="0"/>
      </font>
      <fill>
        <patternFill>
          <bgColor rgb="FFC00000"/>
        </patternFill>
      </fill>
    </dxf>
    <dxf>
      <fill>
        <patternFill>
          <bgColor theme="6" tint="0.39994506668294322"/>
        </patternFill>
      </fill>
    </dxf>
    <dxf>
      <fill>
        <patternFill>
          <bgColor theme="9" tint="-0.24994659260841701"/>
        </patternFill>
      </fill>
    </dxf>
    <dxf>
      <fill>
        <patternFill>
          <bgColor rgb="FFFFFF00"/>
        </patternFill>
      </fill>
    </dxf>
    <dxf>
      <font>
        <color theme="0"/>
      </font>
      <fill>
        <patternFill>
          <bgColor rgb="FFC00000"/>
        </patternFill>
      </fill>
    </dxf>
    <dxf>
      <fill>
        <patternFill>
          <bgColor rgb="FFFFFF99"/>
        </patternFill>
      </fill>
    </dxf>
    <dxf>
      <fill>
        <patternFill>
          <bgColor theme="6" tint="0.39994506668294322"/>
        </patternFill>
      </fill>
    </dxf>
    <dxf>
      <fill>
        <patternFill>
          <bgColor rgb="FFFFFF00"/>
        </patternFill>
      </fill>
    </dxf>
    <dxf>
      <font>
        <color theme="0"/>
      </font>
      <fill>
        <patternFill>
          <bgColor rgb="FFC00000"/>
        </patternFill>
      </fill>
    </dxf>
    <dxf>
      <fill>
        <patternFill>
          <bgColor theme="6" tint="0.39994506668294322"/>
        </patternFill>
      </fill>
    </dxf>
    <dxf>
      <fill>
        <patternFill>
          <bgColor rgb="FFFFFF66"/>
        </patternFill>
      </fill>
    </dxf>
    <dxf>
      <fill>
        <patternFill>
          <bgColor rgb="FFFF6600"/>
        </patternFill>
      </fill>
    </dxf>
    <dxf>
      <font>
        <color theme="0"/>
      </font>
      <fill>
        <patternFill>
          <bgColor rgb="FFC00000"/>
        </patternFill>
      </fill>
    </dxf>
    <dxf>
      <fill>
        <patternFill>
          <bgColor theme="6" tint="0.39994506668294322"/>
        </patternFill>
      </fill>
    </dxf>
    <dxf>
      <fill>
        <patternFill>
          <bgColor theme="9" tint="-0.24994659260841701"/>
        </patternFill>
      </fill>
    </dxf>
    <dxf>
      <fill>
        <patternFill>
          <bgColor rgb="FFFFFF00"/>
        </patternFill>
      </fill>
    </dxf>
    <dxf>
      <font>
        <color theme="0"/>
      </font>
      <fill>
        <patternFill>
          <bgColor rgb="FFC00000"/>
        </patternFill>
      </fill>
    </dxf>
    <dxf>
      <fill>
        <patternFill>
          <bgColor rgb="FFFFFF99"/>
        </patternFill>
      </fill>
    </dxf>
    <dxf>
      <fill>
        <patternFill>
          <bgColor theme="6" tint="0.39994506668294322"/>
        </patternFill>
      </fill>
    </dxf>
    <dxf>
      <fill>
        <patternFill>
          <bgColor rgb="FFFFFF00"/>
        </patternFill>
      </fill>
    </dxf>
    <dxf>
      <font>
        <color theme="0"/>
      </font>
      <fill>
        <patternFill>
          <bgColor rgb="FFC00000"/>
        </patternFill>
      </fill>
    </dxf>
    <dxf>
      <fill>
        <patternFill>
          <bgColor theme="6" tint="0.39994506668294322"/>
        </patternFill>
      </fill>
    </dxf>
    <dxf>
      <fill>
        <patternFill>
          <bgColor rgb="FFFFFF66"/>
        </patternFill>
      </fill>
    </dxf>
    <dxf>
      <fill>
        <patternFill>
          <bgColor rgb="FFFF6600"/>
        </patternFill>
      </fill>
    </dxf>
    <dxf>
      <font>
        <color theme="0"/>
      </font>
      <fill>
        <patternFill>
          <bgColor rgb="FFC00000"/>
        </patternFill>
      </fill>
    </dxf>
    <dxf>
      <fill>
        <patternFill>
          <bgColor theme="6" tint="0.39994506668294322"/>
        </patternFill>
      </fill>
    </dxf>
    <dxf>
      <fill>
        <patternFill>
          <bgColor theme="9" tint="-0.24994659260841701"/>
        </patternFill>
      </fill>
    </dxf>
    <dxf>
      <fill>
        <patternFill>
          <bgColor rgb="FFFFFF00"/>
        </patternFill>
      </fill>
    </dxf>
    <dxf>
      <font>
        <color theme="0"/>
      </font>
      <fill>
        <patternFill>
          <bgColor rgb="FFC00000"/>
        </patternFill>
      </fill>
    </dxf>
    <dxf>
      <fill>
        <patternFill>
          <bgColor rgb="FFFFFF99"/>
        </patternFill>
      </fill>
    </dxf>
    <dxf>
      <fill>
        <patternFill>
          <bgColor theme="6" tint="0.39994506668294322"/>
        </patternFill>
      </fill>
    </dxf>
    <dxf>
      <fill>
        <patternFill>
          <bgColor rgb="FFFFFF00"/>
        </patternFill>
      </fill>
    </dxf>
    <dxf>
      <font>
        <color theme="0"/>
      </font>
      <fill>
        <patternFill>
          <bgColor rgb="FFC00000"/>
        </patternFill>
      </fill>
    </dxf>
    <dxf>
      <fill>
        <patternFill>
          <bgColor theme="6" tint="0.39994506668294322"/>
        </patternFill>
      </fill>
    </dxf>
    <dxf>
      <fill>
        <patternFill>
          <bgColor rgb="FFFFFF00"/>
        </patternFill>
      </fill>
    </dxf>
    <dxf>
      <font>
        <color theme="0"/>
      </font>
      <fill>
        <patternFill>
          <bgColor rgb="FFC00000"/>
        </patternFill>
      </fill>
    </dxf>
    <dxf>
      <fill>
        <patternFill>
          <bgColor theme="6" tint="0.39994506668294322"/>
        </patternFill>
      </fill>
    </dxf>
    <dxf>
      <fill>
        <patternFill>
          <bgColor rgb="FFFFFF66"/>
        </patternFill>
      </fill>
    </dxf>
    <dxf>
      <fill>
        <patternFill>
          <bgColor rgb="FFFF6600"/>
        </patternFill>
      </fill>
    </dxf>
    <dxf>
      <font>
        <color theme="0"/>
      </font>
      <fill>
        <patternFill>
          <bgColor rgb="FFC00000"/>
        </patternFill>
      </fill>
    </dxf>
    <dxf>
      <fill>
        <patternFill>
          <bgColor theme="6" tint="0.39994506668294322"/>
        </patternFill>
      </fill>
    </dxf>
    <dxf>
      <fill>
        <patternFill>
          <bgColor theme="9" tint="-0.24994659260841701"/>
        </patternFill>
      </fill>
    </dxf>
    <dxf>
      <fill>
        <patternFill>
          <bgColor rgb="FFFFFF00"/>
        </patternFill>
      </fill>
    </dxf>
    <dxf>
      <font>
        <color theme="0"/>
      </font>
      <fill>
        <patternFill>
          <bgColor rgb="FFC00000"/>
        </patternFill>
      </fill>
    </dxf>
    <dxf>
      <fill>
        <patternFill>
          <bgColor rgb="FFFFFF99"/>
        </patternFill>
      </fill>
    </dxf>
    <dxf>
      <fill>
        <patternFill>
          <bgColor theme="6" tint="0.39994506668294322"/>
        </patternFill>
      </fill>
    </dxf>
    <dxf>
      <fill>
        <patternFill>
          <bgColor rgb="FFFFFF00"/>
        </patternFill>
      </fill>
    </dxf>
    <dxf>
      <font>
        <color theme="0"/>
      </font>
      <fill>
        <patternFill>
          <bgColor rgb="FFC00000"/>
        </patternFill>
      </fill>
    </dxf>
    <dxf>
      <fill>
        <patternFill>
          <bgColor theme="6" tint="0.39994506668294322"/>
        </patternFill>
      </fill>
    </dxf>
    <dxf>
      <fill>
        <patternFill>
          <bgColor rgb="FFFFFF66"/>
        </patternFill>
      </fill>
    </dxf>
    <dxf>
      <fill>
        <patternFill>
          <bgColor rgb="FFFF6600"/>
        </patternFill>
      </fill>
    </dxf>
    <dxf>
      <font>
        <color theme="0"/>
      </font>
      <fill>
        <patternFill>
          <bgColor rgb="FFC00000"/>
        </patternFill>
      </fill>
    </dxf>
    <dxf>
      <fill>
        <patternFill>
          <bgColor theme="6" tint="0.39994506668294322"/>
        </patternFill>
      </fill>
    </dxf>
    <dxf>
      <fill>
        <patternFill>
          <bgColor theme="9" tint="-0.24994659260841701"/>
        </patternFill>
      </fill>
    </dxf>
    <dxf>
      <fill>
        <patternFill>
          <bgColor rgb="FFFFFF00"/>
        </patternFill>
      </fill>
    </dxf>
    <dxf>
      <font>
        <color theme="0"/>
      </font>
      <fill>
        <patternFill>
          <bgColor rgb="FFC00000"/>
        </patternFill>
      </fill>
    </dxf>
    <dxf>
      <fill>
        <patternFill>
          <bgColor rgb="FFFFFF99"/>
        </patternFill>
      </fill>
    </dxf>
    <dxf>
      <fill>
        <patternFill>
          <bgColor theme="6" tint="0.39994506668294322"/>
        </patternFill>
      </fill>
    </dxf>
    <dxf>
      <fill>
        <patternFill>
          <bgColor rgb="FFFFFF00"/>
        </patternFill>
      </fill>
    </dxf>
    <dxf>
      <font>
        <color theme="0"/>
      </font>
      <fill>
        <patternFill>
          <bgColor rgb="FFC00000"/>
        </patternFill>
      </fill>
    </dxf>
    <dxf>
      <fill>
        <patternFill>
          <bgColor theme="6" tint="0.39994506668294322"/>
        </patternFill>
      </fill>
    </dxf>
    <dxf>
      <fill>
        <patternFill>
          <bgColor rgb="FFFFFF66"/>
        </patternFill>
      </fill>
    </dxf>
    <dxf>
      <fill>
        <patternFill>
          <bgColor rgb="FFFF6600"/>
        </patternFill>
      </fill>
    </dxf>
    <dxf>
      <font>
        <color theme="0"/>
      </font>
      <fill>
        <patternFill>
          <bgColor rgb="FFC00000"/>
        </patternFill>
      </fill>
    </dxf>
    <dxf>
      <fill>
        <patternFill>
          <bgColor theme="6" tint="0.39994506668294322"/>
        </patternFill>
      </fill>
    </dxf>
    <dxf>
      <fill>
        <patternFill>
          <bgColor theme="9" tint="-0.24994659260841701"/>
        </patternFill>
      </fill>
    </dxf>
    <dxf>
      <fill>
        <patternFill>
          <bgColor rgb="FFFFFF00"/>
        </patternFill>
      </fill>
    </dxf>
    <dxf>
      <font>
        <color theme="0"/>
      </font>
      <fill>
        <patternFill>
          <bgColor rgb="FFC00000"/>
        </patternFill>
      </fill>
    </dxf>
    <dxf>
      <fill>
        <patternFill>
          <bgColor rgb="FFFFFF99"/>
        </patternFill>
      </fill>
    </dxf>
    <dxf>
      <fill>
        <patternFill>
          <bgColor theme="6" tint="0.39994506668294322"/>
        </patternFill>
      </fill>
    </dxf>
    <dxf>
      <fill>
        <patternFill>
          <bgColor theme="9" tint="-0.24994659260841701"/>
        </patternFill>
      </fill>
    </dxf>
    <dxf>
      <fill>
        <patternFill>
          <bgColor rgb="FFFFFF00"/>
        </patternFill>
      </fill>
    </dxf>
    <dxf>
      <font>
        <color theme="0"/>
      </font>
      <fill>
        <patternFill>
          <bgColor rgb="FFC00000"/>
        </patternFill>
      </fill>
    </dxf>
    <dxf>
      <fill>
        <patternFill>
          <bgColor rgb="FFFFFF99"/>
        </patternFill>
      </fill>
    </dxf>
    <dxf>
      <fill>
        <patternFill>
          <bgColor theme="6" tint="0.39994506668294322"/>
        </patternFill>
      </fill>
    </dxf>
    <dxf>
      <fill>
        <patternFill>
          <bgColor rgb="FFFFFF00"/>
        </patternFill>
      </fill>
    </dxf>
    <dxf>
      <font>
        <color theme="0"/>
      </font>
      <fill>
        <patternFill>
          <bgColor rgb="FFC00000"/>
        </patternFill>
      </fill>
    </dxf>
    <dxf>
      <fill>
        <patternFill>
          <bgColor theme="6" tint="0.39994506668294322"/>
        </patternFill>
      </fill>
    </dxf>
    <dxf>
      <fill>
        <patternFill>
          <bgColor rgb="FFFFFF66"/>
        </patternFill>
      </fill>
    </dxf>
    <dxf>
      <fill>
        <patternFill>
          <bgColor rgb="FFFF6600"/>
        </patternFill>
      </fill>
    </dxf>
    <dxf>
      <font>
        <color theme="0"/>
      </font>
      <fill>
        <patternFill>
          <bgColor rgb="FFC00000"/>
        </patternFill>
      </fill>
    </dxf>
    <dxf>
      <fill>
        <patternFill>
          <bgColor theme="6" tint="0.39994506668294322"/>
        </patternFill>
      </fill>
    </dxf>
    <dxf>
      <fill>
        <patternFill>
          <bgColor theme="9" tint="-0.24994659260841701"/>
        </patternFill>
      </fill>
    </dxf>
    <dxf>
      <fill>
        <patternFill>
          <bgColor rgb="FFFFFF00"/>
        </patternFill>
      </fill>
    </dxf>
    <dxf>
      <font>
        <color theme="0"/>
      </font>
      <fill>
        <patternFill>
          <bgColor rgb="FFC00000"/>
        </patternFill>
      </fill>
    </dxf>
    <dxf>
      <fill>
        <patternFill>
          <bgColor rgb="FFFFFF99"/>
        </patternFill>
      </fill>
    </dxf>
    <dxf>
      <fill>
        <patternFill>
          <bgColor theme="6" tint="0.39994506668294322"/>
        </patternFill>
      </fill>
    </dxf>
    <dxf>
      <fill>
        <patternFill>
          <bgColor rgb="FFFFFF00"/>
        </patternFill>
      </fill>
    </dxf>
    <dxf>
      <font>
        <color theme="0"/>
      </font>
      <fill>
        <patternFill>
          <bgColor rgb="FFC00000"/>
        </patternFill>
      </fill>
    </dxf>
    <dxf>
      <fill>
        <patternFill>
          <bgColor theme="6" tint="0.39994506668294322"/>
        </patternFill>
      </fill>
    </dxf>
    <dxf>
      <fill>
        <patternFill>
          <bgColor rgb="FFFFFF66"/>
        </patternFill>
      </fill>
    </dxf>
    <dxf>
      <fill>
        <patternFill>
          <bgColor rgb="FFFF6600"/>
        </patternFill>
      </fill>
    </dxf>
    <dxf>
      <font>
        <color theme="0"/>
      </font>
      <fill>
        <patternFill>
          <bgColor rgb="FFC00000"/>
        </patternFill>
      </fill>
    </dxf>
    <dxf>
      <fill>
        <patternFill>
          <bgColor theme="6" tint="0.39994506668294322"/>
        </patternFill>
      </fill>
    </dxf>
    <dxf>
      <fill>
        <patternFill>
          <bgColor theme="9" tint="-0.24994659260841701"/>
        </patternFill>
      </fill>
    </dxf>
    <dxf>
      <fill>
        <patternFill>
          <bgColor rgb="FFFFFF00"/>
        </patternFill>
      </fill>
    </dxf>
    <dxf>
      <font>
        <color theme="0"/>
      </font>
      <fill>
        <patternFill>
          <bgColor rgb="FFC00000"/>
        </patternFill>
      </fill>
    </dxf>
    <dxf>
      <fill>
        <patternFill>
          <bgColor rgb="FFFFFF99"/>
        </patternFill>
      </fill>
    </dxf>
    <dxf>
      <fill>
        <patternFill>
          <bgColor theme="6" tint="0.39994506668294322"/>
        </patternFill>
      </fill>
    </dxf>
    <dxf>
      <fill>
        <patternFill>
          <bgColor rgb="FFFFFF00"/>
        </patternFill>
      </fill>
    </dxf>
    <dxf>
      <font>
        <color theme="0"/>
      </font>
      <fill>
        <patternFill>
          <bgColor rgb="FFC00000"/>
        </patternFill>
      </fill>
    </dxf>
    <dxf>
      <fill>
        <patternFill>
          <bgColor theme="6" tint="0.39994506668294322"/>
        </patternFill>
      </fill>
    </dxf>
    <dxf>
      <fill>
        <patternFill>
          <bgColor rgb="FFFFFF66"/>
        </patternFill>
      </fill>
    </dxf>
    <dxf>
      <fill>
        <patternFill>
          <bgColor rgb="FFFF6600"/>
        </patternFill>
      </fill>
    </dxf>
    <dxf>
      <font>
        <color theme="0"/>
      </font>
      <fill>
        <patternFill>
          <bgColor rgb="FFC00000"/>
        </patternFill>
      </fill>
    </dxf>
    <dxf>
      <fill>
        <patternFill>
          <bgColor theme="6" tint="0.39994506668294322"/>
        </patternFill>
      </fill>
    </dxf>
    <dxf>
      <fill>
        <patternFill>
          <bgColor theme="9" tint="-0.24994659260841701"/>
        </patternFill>
      </fill>
    </dxf>
    <dxf>
      <fill>
        <patternFill>
          <bgColor rgb="FFFFFF00"/>
        </patternFill>
      </fill>
    </dxf>
    <dxf>
      <font>
        <color theme="0"/>
      </font>
      <fill>
        <patternFill>
          <bgColor rgb="FFC00000"/>
        </patternFill>
      </fill>
    </dxf>
    <dxf>
      <fill>
        <patternFill>
          <bgColor rgb="FFFFFF99"/>
        </patternFill>
      </fill>
    </dxf>
    <dxf>
      <fill>
        <patternFill>
          <bgColor theme="6" tint="0.39994506668294322"/>
        </patternFill>
      </fill>
    </dxf>
    <dxf>
      <fill>
        <patternFill>
          <bgColor rgb="FFFFFF00"/>
        </patternFill>
      </fill>
    </dxf>
    <dxf>
      <font>
        <color theme="0"/>
      </font>
      <fill>
        <patternFill>
          <bgColor rgb="FFC00000"/>
        </patternFill>
      </fill>
    </dxf>
    <dxf>
      <fill>
        <patternFill>
          <bgColor theme="6" tint="0.39994506668294322"/>
        </patternFill>
      </fill>
    </dxf>
    <dxf>
      <fill>
        <patternFill>
          <bgColor rgb="FFFFFF66"/>
        </patternFill>
      </fill>
    </dxf>
    <dxf>
      <fill>
        <patternFill>
          <bgColor rgb="FFFF6600"/>
        </patternFill>
      </fill>
    </dxf>
    <dxf>
      <font>
        <color theme="0"/>
      </font>
      <fill>
        <patternFill>
          <bgColor rgb="FFC00000"/>
        </patternFill>
      </fill>
    </dxf>
    <dxf>
      <fill>
        <patternFill>
          <bgColor theme="6" tint="0.39994506668294322"/>
        </patternFill>
      </fill>
    </dxf>
    <dxf>
      <fill>
        <patternFill>
          <bgColor theme="9" tint="-0.24994659260841701"/>
        </patternFill>
      </fill>
    </dxf>
    <dxf>
      <fill>
        <patternFill>
          <bgColor rgb="FFFFFF00"/>
        </patternFill>
      </fill>
    </dxf>
    <dxf>
      <font>
        <color theme="0"/>
      </font>
      <fill>
        <patternFill>
          <bgColor rgb="FFC00000"/>
        </patternFill>
      </fill>
    </dxf>
    <dxf>
      <fill>
        <patternFill>
          <bgColor rgb="FFFFFF99"/>
        </patternFill>
      </fill>
    </dxf>
    <dxf>
      <fill>
        <patternFill>
          <bgColor theme="6" tint="0.39994506668294322"/>
        </patternFill>
      </fill>
    </dxf>
    <dxf>
      <fill>
        <patternFill>
          <bgColor rgb="FFFFFF00"/>
        </patternFill>
      </fill>
    </dxf>
    <dxf>
      <font>
        <color theme="0"/>
      </font>
      <fill>
        <patternFill>
          <bgColor rgb="FFC00000"/>
        </patternFill>
      </fill>
    </dxf>
    <dxf>
      <fill>
        <patternFill>
          <bgColor theme="6" tint="0.39994506668294322"/>
        </patternFill>
      </fill>
    </dxf>
    <dxf>
      <fill>
        <patternFill>
          <bgColor rgb="FFFFFF66"/>
        </patternFill>
      </fill>
    </dxf>
    <dxf>
      <fill>
        <patternFill>
          <bgColor rgb="FFFF6600"/>
        </patternFill>
      </fill>
    </dxf>
    <dxf>
      <font>
        <color theme="0"/>
      </font>
      <fill>
        <patternFill>
          <bgColor rgb="FFC00000"/>
        </patternFill>
      </fill>
    </dxf>
    <dxf>
      <font>
        <color theme="0"/>
      </font>
    </dxf>
    <dxf>
      <fill>
        <patternFill>
          <bgColor theme="6" tint="0.59996337778862885"/>
        </patternFill>
      </fill>
    </dxf>
    <dxf>
      <font>
        <color rgb="FF9C0006"/>
      </font>
      <fill>
        <patternFill>
          <bgColor rgb="FFF8FDBB"/>
        </patternFill>
      </fill>
    </dxf>
    <dxf>
      <fill>
        <patternFill>
          <bgColor theme="5" tint="0.59996337778862885"/>
        </patternFill>
      </fill>
    </dxf>
    <dxf>
      <font>
        <color theme="0"/>
      </font>
    </dxf>
    <dxf>
      <fill>
        <patternFill>
          <bgColor theme="6" tint="0.59996337778862885"/>
        </patternFill>
      </fill>
    </dxf>
    <dxf>
      <font>
        <color rgb="FF9C0006"/>
      </font>
      <fill>
        <patternFill>
          <bgColor rgb="FFF8FDBB"/>
        </patternFill>
      </fill>
    </dxf>
    <dxf>
      <fill>
        <patternFill>
          <bgColor theme="5" tint="0.59996337778862885"/>
        </patternFill>
      </fill>
    </dxf>
    <dxf>
      <font>
        <color theme="0"/>
      </font>
    </dxf>
    <dxf>
      <fill>
        <patternFill>
          <bgColor theme="6" tint="0.59996337778862885"/>
        </patternFill>
      </fill>
    </dxf>
    <dxf>
      <font>
        <color rgb="FF9C0006"/>
      </font>
      <fill>
        <patternFill>
          <bgColor rgb="FFF8FDBB"/>
        </patternFill>
      </fill>
    </dxf>
    <dxf>
      <fill>
        <patternFill>
          <bgColor theme="5" tint="0.59996337778862885"/>
        </patternFill>
      </fill>
    </dxf>
    <dxf>
      <font>
        <color theme="0"/>
      </font>
    </dxf>
    <dxf>
      <fill>
        <patternFill>
          <bgColor theme="6" tint="0.59996337778862885"/>
        </patternFill>
      </fill>
    </dxf>
    <dxf>
      <font>
        <color rgb="FF9C0006"/>
      </font>
      <fill>
        <patternFill>
          <bgColor rgb="FFF8FDBB"/>
        </patternFill>
      </fill>
    </dxf>
    <dxf>
      <fill>
        <patternFill>
          <bgColor theme="5" tint="0.59996337778862885"/>
        </patternFill>
      </fill>
    </dxf>
    <dxf>
      <font>
        <color theme="0"/>
      </font>
    </dxf>
    <dxf>
      <fill>
        <patternFill>
          <bgColor theme="6" tint="0.59996337778862885"/>
        </patternFill>
      </fill>
    </dxf>
    <dxf>
      <font>
        <color rgb="FF9C0006"/>
      </font>
      <fill>
        <patternFill>
          <bgColor rgb="FFF8FDBB"/>
        </patternFill>
      </fill>
    </dxf>
    <dxf>
      <fill>
        <patternFill>
          <bgColor theme="5" tint="0.59996337778862885"/>
        </patternFill>
      </fill>
    </dxf>
    <dxf>
      <font>
        <color theme="0"/>
      </font>
    </dxf>
    <dxf>
      <fill>
        <patternFill>
          <bgColor theme="6" tint="0.59996337778862885"/>
        </patternFill>
      </fill>
    </dxf>
    <dxf>
      <font>
        <color rgb="FF9C0006"/>
      </font>
      <fill>
        <patternFill>
          <bgColor rgb="FFF8FDBB"/>
        </patternFill>
      </fill>
    </dxf>
    <dxf>
      <fill>
        <patternFill>
          <bgColor theme="5" tint="0.59996337778862885"/>
        </patternFill>
      </fill>
    </dxf>
    <dxf>
      <font>
        <color theme="0"/>
      </font>
    </dxf>
    <dxf>
      <fill>
        <patternFill>
          <bgColor theme="6" tint="0.59996337778862885"/>
        </patternFill>
      </fill>
    </dxf>
    <dxf>
      <font>
        <color rgb="FF9C0006"/>
      </font>
      <fill>
        <patternFill>
          <bgColor rgb="FFF8FDBB"/>
        </patternFill>
      </fill>
    </dxf>
    <dxf>
      <fill>
        <patternFill>
          <bgColor theme="5" tint="0.59996337778862885"/>
        </patternFill>
      </fill>
    </dxf>
    <dxf>
      <font>
        <color theme="0"/>
      </font>
    </dxf>
    <dxf>
      <fill>
        <patternFill>
          <bgColor theme="6" tint="0.59996337778862885"/>
        </patternFill>
      </fill>
    </dxf>
    <dxf>
      <font>
        <color rgb="FF9C0006"/>
      </font>
      <fill>
        <patternFill>
          <bgColor rgb="FFF8FDBB"/>
        </patternFill>
      </fill>
    </dxf>
    <dxf>
      <fill>
        <patternFill>
          <bgColor theme="5" tint="0.59996337778862885"/>
        </patternFill>
      </fill>
    </dxf>
    <dxf>
      <font>
        <color theme="0"/>
      </font>
    </dxf>
    <dxf>
      <fill>
        <patternFill>
          <bgColor theme="6" tint="0.59996337778862885"/>
        </patternFill>
      </fill>
    </dxf>
    <dxf>
      <font>
        <color rgb="FF9C0006"/>
      </font>
      <fill>
        <patternFill>
          <bgColor rgb="FFF8FDBB"/>
        </patternFill>
      </fill>
    </dxf>
    <dxf>
      <fill>
        <patternFill>
          <bgColor theme="5" tint="0.59996337778862885"/>
        </patternFill>
      </fill>
    </dxf>
    <dxf>
      <font>
        <color theme="0"/>
      </font>
    </dxf>
    <dxf>
      <fill>
        <patternFill>
          <bgColor theme="6" tint="0.59996337778862885"/>
        </patternFill>
      </fill>
    </dxf>
    <dxf>
      <font>
        <color rgb="FF9C0006"/>
      </font>
      <fill>
        <patternFill>
          <bgColor rgb="FFF8FDBB"/>
        </patternFill>
      </fill>
    </dxf>
    <dxf>
      <fill>
        <patternFill>
          <bgColor theme="5" tint="0.59996337778862885"/>
        </patternFill>
      </fill>
    </dxf>
    <dxf>
      <font>
        <color theme="0"/>
      </font>
    </dxf>
    <dxf>
      <fill>
        <patternFill>
          <bgColor theme="6" tint="0.59996337778862885"/>
        </patternFill>
      </fill>
    </dxf>
    <dxf>
      <font>
        <color rgb="FF9C0006"/>
      </font>
      <fill>
        <patternFill>
          <bgColor rgb="FFF8FDBB"/>
        </patternFill>
      </fill>
    </dxf>
    <dxf>
      <fill>
        <patternFill>
          <bgColor theme="5" tint="0.59996337778862885"/>
        </patternFill>
      </fill>
    </dxf>
    <dxf>
      <fill>
        <patternFill>
          <bgColor theme="6" tint="0.39994506668294322"/>
        </patternFill>
      </fill>
    </dxf>
    <dxf>
      <fill>
        <patternFill>
          <bgColor theme="9" tint="-0.24994659260841701"/>
        </patternFill>
      </fill>
    </dxf>
    <dxf>
      <fill>
        <patternFill>
          <bgColor rgb="FFFFFF00"/>
        </patternFill>
      </fill>
    </dxf>
    <dxf>
      <font>
        <color theme="0"/>
      </font>
      <fill>
        <patternFill>
          <bgColor rgb="FFC00000"/>
        </patternFill>
      </fill>
    </dxf>
    <dxf>
      <fill>
        <patternFill>
          <bgColor rgb="FFFFFF99"/>
        </patternFill>
      </fill>
    </dxf>
    <dxf>
      <fill>
        <patternFill>
          <bgColor theme="6" tint="0.39994506668294322"/>
        </patternFill>
      </fill>
    </dxf>
    <dxf>
      <fill>
        <patternFill>
          <bgColor rgb="FFFFFF00"/>
        </patternFill>
      </fill>
    </dxf>
    <dxf>
      <font>
        <color theme="0"/>
      </font>
      <fill>
        <patternFill>
          <bgColor rgb="FFC00000"/>
        </patternFill>
      </fill>
    </dxf>
    <dxf>
      <fill>
        <patternFill>
          <bgColor theme="6" tint="0.39994506668294322"/>
        </patternFill>
      </fill>
    </dxf>
    <dxf>
      <fill>
        <patternFill>
          <bgColor rgb="FFFFFF66"/>
        </patternFill>
      </fill>
    </dxf>
    <dxf>
      <fill>
        <patternFill>
          <bgColor rgb="FFFF6600"/>
        </patternFill>
      </fill>
    </dxf>
    <dxf>
      <font>
        <color theme="0"/>
      </font>
      <fill>
        <patternFill>
          <bgColor rgb="FFC00000"/>
        </patternFill>
      </fill>
    </dxf>
    <dxf>
      <fill>
        <patternFill>
          <bgColor theme="6" tint="0.39994506668294322"/>
        </patternFill>
      </fill>
    </dxf>
    <dxf>
      <fill>
        <patternFill>
          <bgColor theme="9" tint="-0.24994659260841701"/>
        </patternFill>
      </fill>
    </dxf>
    <dxf>
      <fill>
        <patternFill>
          <bgColor rgb="FFFFFF00"/>
        </patternFill>
      </fill>
    </dxf>
    <dxf>
      <font>
        <color theme="0"/>
      </font>
      <fill>
        <patternFill>
          <bgColor rgb="FFC00000"/>
        </patternFill>
      </fill>
    </dxf>
    <dxf>
      <fill>
        <patternFill>
          <bgColor rgb="FFFFFF99"/>
        </patternFill>
      </fill>
    </dxf>
    <dxf>
      <fill>
        <patternFill>
          <bgColor theme="6" tint="0.39994506668294322"/>
        </patternFill>
      </fill>
    </dxf>
    <dxf>
      <fill>
        <patternFill>
          <bgColor theme="9" tint="-0.24994659260841701"/>
        </patternFill>
      </fill>
    </dxf>
    <dxf>
      <fill>
        <patternFill>
          <bgColor rgb="FFFFFF00"/>
        </patternFill>
      </fill>
    </dxf>
    <dxf>
      <font>
        <color theme="0"/>
      </font>
      <fill>
        <patternFill>
          <bgColor rgb="FFC00000"/>
        </patternFill>
      </fill>
    </dxf>
    <dxf>
      <fill>
        <patternFill>
          <bgColor rgb="FFFFFF99"/>
        </patternFill>
      </fill>
    </dxf>
    <dxf>
      <fill>
        <patternFill>
          <bgColor theme="6" tint="0.39994506668294322"/>
        </patternFill>
      </fill>
    </dxf>
    <dxf>
      <fill>
        <patternFill>
          <bgColor rgb="FFFFFF00"/>
        </patternFill>
      </fill>
    </dxf>
    <dxf>
      <font>
        <color theme="0"/>
      </font>
      <fill>
        <patternFill>
          <bgColor rgb="FFC00000"/>
        </patternFill>
      </fill>
    </dxf>
    <dxf>
      <fill>
        <patternFill>
          <bgColor theme="6" tint="0.39994506668294322"/>
        </patternFill>
      </fill>
    </dxf>
    <dxf>
      <fill>
        <patternFill>
          <bgColor rgb="FFFFFF66"/>
        </patternFill>
      </fill>
    </dxf>
    <dxf>
      <fill>
        <patternFill>
          <bgColor rgb="FFFF6600"/>
        </patternFill>
      </fill>
    </dxf>
    <dxf>
      <font>
        <color theme="0"/>
      </font>
      <fill>
        <patternFill>
          <bgColor rgb="FFC00000"/>
        </patternFill>
      </fill>
    </dxf>
    <dxf>
      <fill>
        <patternFill>
          <bgColor theme="6" tint="0.39994506668294322"/>
        </patternFill>
      </fill>
    </dxf>
    <dxf>
      <fill>
        <patternFill>
          <bgColor theme="9" tint="-0.24994659260841701"/>
        </patternFill>
      </fill>
    </dxf>
    <dxf>
      <fill>
        <patternFill>
          <bgColor rgb="FFFFFF00"/>
        </patternFill>
      </fill>
    </dxf>
    <dxf>
      <font>
        <color theme="0"/>
      </font>
      <fill>
        <patternFill>
          <bgColor rgb="FFC00000"/>
        </patternFill>
      </fill>
    </dxf>
    <dxf>
      <fill>
        <patternFill>
          <bgColor rgb="FFFFFF99"/>
        </patternFill>
      </fill>
    </dxf>
    <dxf>
      <fill>
        <patternFill>
          <bgColor theme="6" tint="0.39994506668294322"/>
        </patternFill>
      </fill>
    </dxf>
    <dxf>
      <fill>
        <patternFill>
          <bgColor rgb="FFFFFF00"/>
        </patternFill>
      </fill>
    </dxf>
    <dxf>
      <font>
        <color theme="0"/>
      </font>
      <fill>
        <patternFill>
          <bgColor rgb="FFC00000"/>
        </patternFill>
      </fill>
    </dxf>
    <dxf>
      <fill>
        <patternFill>
          <bgColor theme="6" tint="0.39994506668294322"/>
        </patternFill>
      </fill>
    </dxf>
    <dxf>
      <fill>
        <patternFill>
          <bgColor rgb="FFFFFF66"/>
        </patternFill>
      </fill>
    </dxf>
    <dxf>
      <fill>
        <patternFill>
          <bgColor rgb="FFFF6600"/>
        </patternFill>
      </fill>
    </dxf>
    <dxf>
      <font>
        <color theme="0"/>
      </font>
      <fill>
        <patternFill>
          <bgColor rgb="FFC00000"/>
        </patternFill>
      </fill>
    </dxf>
    <dxf>
      <fill>
        <patternFill>
          <bgColor theme="6" tint="0.39994506668294322"/>
        </patternFill>
      </fill>
    </dxf>
    <dxf>
      <fill>
        <patternFill>
          <bgColor theme="9" tint="-0.24994659260841701"/>
        </patternFill>
      </fill>
    </dxf>
    <dxf>
      <fill>
        <patternFill>
          <bgColor rgb="FFFFFF00"/>
        </patternFill>
      </fill>
    </dxf>
    <dxf>
      <font>
        <color theme="0"/>
      </font>
      <fill>
        <patternFill>
          <bgColor rgb="FFC00000"/>
        </patternFill>
      </fill>
    </dxf>
    <dxf>
      <fill>
        <patternFill>
          <bgColor rgb="FFFFFF99"/>
        </patternFill>
      </fill>
    </dxf>
    <dxf>
      <fill>
        <patternFill>
          <bgColor theme="6" tint="0.39994506668294322"/>
        </patternFill>
      </fill>
    </dxf>
    <dxf>
      <fill>
        <patternFill>
          <bgColor rgb="FFFFFF00"/>
        </patternFill>
      </fill>
    </dxf>
    <dxf>
      <font>
        <color theme="0"/>
      </font>
      <fill>
        <patternFill>
          <bgColor rgb="FFC00000"/>
        </patternFill>
      </fill>
    </dxf>
    <dxf>
      <fill>
        <patternFill>
          <bgColor theme="6" tint="0.39994506668294322"/>
        </patternFill>
      </fill>
    </dxf>
    <dxf>
      <fill>
        <patternFill>
          <bgColor rgb="FFFFFF66"/>
        </patternFill>
      </fill>
    </dxf>
    <dxf>
      <fill>
        <patternFill>
          <bgColor rgb="FFFF6600"/>
        </patternFill>
      </fill>
    </dxf>
    <dxf>
      <font>
        <color theme="0"/>
      </font>
      <fill>
        <patternFill>
          <bgColor rgb="FFC00000"/>
        </patternFill>
      </fill>
    </dxf>
    <dxf>
      <fill>
        <patternFill>
          <bgColor theme="6" tint="0.39994506668294322"/>
        </patternFill>
      </fill>
    </dxf>
    <dxf>
      <fill>
        <patternFill>
          <bgColor theme="9" tint="-0.24994659260841701"/>
        </patternFill>
      </fill>
    </dxf>
    <dxf>
      <fill>
        <patternFill>
          <bgColor rgb="FFFFFF00"/>
        </patternFill>
      </fill>
    </dxf>
    <dxf>
      <font>
        <color theme="0"/>
      </font>
      <fill>
        <patternFill>
          <bgColor rgb="FFC00000"/>
        </patternFill>
      </fill>
    </dxf>
    <dxf>
      <fill>
        <patternFill>
          <bgColor rgb="FFFFFF99"/>
        </patternFill>
      </fill>
    </dxf>
    <dxf>
      <fill>
        <patternFill>
          <bgColor theme="6" tint="0.39994506668294322"/>
        </patternFill>
      </fill>
    </dxf>
    <dxf>
      <fill>
        <patternFill>
          <bgColor theme="9" tint="-0.24994659260841701"/>
        </patternFill>
      </fill>
    </dxf>
    <dxf>
      <fill>
        <patternFill>
          <bgColor rgb="FFFFFF00"/>
        </patternFill>
      </fill>
    </dxf>
    <dxf>
      <font>
        <color theme="0"/>
      </font>
      <fill>
        <patternFill>
          <bgColor rgb="FFC00000"/>
        </patternFill>
      </fill>
    </dxf>
    <dxf>
      <fill>
        <patternFill>
          <bgColor rgb="FFFFFF99"/>
        </patternFill>
      </fill>
    </dxf>
    <dxf>
      <fill>
        <patternFill>
          <bgColor theme="6" tint="0.39994506668294322"/>
        </patternFill>
      </fill>
    </dxf>
    <dxf>
      <fill>
        <patternFill>
          <bgColor rgb="FFFFFF00"/>
        </patternFill>
      </fill>
    </dxf>
    <dxf>
      <font>
        <color theme="0"/>
      </font>
      <fill>
        <patternFill>
          <bgColor rgb="FFC00000"/>
        </patternFill>
      </fill>
    </dxf>
    <dxf>
      <fill>
        <patternFill>
          <bgColor theme="6" tint="0.39994506668294322"/>
        </patternFill>
      </fill>
    </dxf>
    <dxf>
      <fill>
        <patternFill>
          <bgColor rgb="FFFFFF66"/>
        </patternFill>
      </fill>
    </dxf>
    <dxf>
      <fill>
        <patternFill>
          <bgColor rgb="FFFF6600"/>
        </patternFill>
      </fill>
    </dxf>
    <dxf>
      <font>
        <color theme="0"/>
      </font>
      <fill>
        <patternFill>
          <bgColor rgb="FFC00000"/>
        </patternFill>
      </fill>
    </dxf>
    <dxf>
      <fill>
        <patternFill>
          <bgColor theme="6" tint="0.39994506668294322"/>
        </patternFill>
      </fill>
    </dxf>
    <dxf>
      <fill>
        <patternFill>
          <bgColor theme="9" tint="-0.24994659260841701"/>
        </patternFill>
      </fill>
    </dxf>
    <dxf>
      <fill>
        <patternFill>
          <bgColor rgb="FFFFFF00"/>
        </patternFill>
      </fill>
    </dxf>
    <dxf>
      <font>
        <color theme="0"/>
      </font>
      <fill>
        <patternFill>
          <bgColor rgb="FFC00000"/>
        </patternFill>
      </fill>
    </dxf>
    <dxf>
      <fill>
        <patternFill>
          <bgColor rgb="FFFFFF99"/>
        </patternFill>
      </fill>
    </dxf>
    <dxf>
      <fill>
        <patternFill>
          <bgColor theme="6" tint="0.39994506668294322"/>
        </patternFill>
      </fill>
    </dxf>
    <dxf>
      <fill>
        <patternFill>
          <bgColor rgb="FFFFFF00"/>
        </patternFill>
      </fill>
    </dxf>
    <dxf>
      <font>
        <color theme="0"/>
      </font>
      <fill>
        <patternFill>
          <bgColor rgb="FFC00000"/>
        </patternFill>
      </fill>
    </dxf>
    <dxf>
      <fill>
        <patternFill>
          <bgColor theme="6" tint="0.39994506668294322"/>
        </patternFill>
      </fill>
    </dxf>
    <dxf>
      <fill>
        <patternFill>
          <bgColor rgb="FFFFFF66"/>
        </patternFill>
      </fill>
    </dxf>
    <dxf>
      <fill>
        <patternFill>
          <bgColor rgb="FFFF6600"/>
        </patternFill>
      </fill>
    </dxf>
    <dxf>
      <font>
        <color theme="0"/>
      </font>
      <fill>
        <patternFill>
          <bgColor rgb="FFC00000"/>
        </patternFill>
      </fill>
    </dxf>
    <dxf>
      <fill>
        <patternFill>
          <bgColor theme="6" tint="0.39994506668294322"/>
        </patternFill>
      </fill>
    </dxf>
    <dxf>
      <fill>
        <patternFill>
          <bgColor theme="9" tint="-0.24994659260841701"/>
        </patternFill>
      </fill>
    </dxf>
    <dxf>
      <fill>
        <patternFill>
          <bgColor rgb="FFFFFF00"/>
        </patternFill>
      </fill>
    </dxf>
    <dxf>
      <font>
        <color theme="0"/>
      </font>
      <fill>
        <patternFill>
          <bgColor rgb="FFC00000"/>
        </patternFill>
      </fill>
    </dxf>
    <dxf>
      <fill>
        <patternFill>
          <bgColor rgb="FFFFFF99"/>
        </patternFill>
      </fill>
    </dxf>
    <dxf>
      <fill>
        <patternFill>
          <bgColor theme="6" tint="0.39994506668294322"/>
        </patternFill>
      </fill>
    </dxf>
    <dxf>
      <fill>
        <patternFill>
          <bgColor rgb="FFFFFF00"/>
        </patternFill>
      </fill>
    </dxf>
    <dxf>
      <font>
        <color theme="0"/>
      </font>
      <fill>
        <patternFill>
          <bgColor rgb="FFC00000"/>
        </patternFill>
      </fill>
    </dxf>
    <dxf>
      <fill>
        <patternFill>
          <bgColor theme="6" tint="0.39994506668294322"/>
        </patternFill>
      </fill>
    </dxf>
    <dxf>
      <fill>
        <patternFill>
          <bgColor rgb="FFFFFF66"/>
        </patternFill>
      </fill>
    </dxf>
    <dxf>
      <fill>
        <patternFill>
          <bgColor rgb="FFFF6600"/>
        </patternFill>
      </fill>
    </dxf>
    <dxf>
      <font>
        <color theme="0"/>
      </font>
      <fill>
        <patternFill>
          <bgColor rgb="FFC00000"/>
        </patternFill>
      </fill>
    </dxf>
    <dxf>
      <fill>
        <patternFill>
          <bgColor theme="6" tint="0.39994506668294322"/>
        </patternFill>
      </fill>
    </dxf>
    <dxf>
      <fill>
        <patternFill>
          <bgColor theme="9" tint="-0.24994659260841701"/>
        </patternFill>
      </fill>
    </dxf>
    <dxf>
      <fill>
        <patternFill>
          <bgColor rgb="FFFFFF00"/>
        </patternFill>
      </fill>
    </dxf>
    <dxf>
      <font>
        <color theme="0"/>
      </font>
      <fill>
        <patternFill>
          <bgColor rgb="FFC00000"/>
        </patternFill>
      </fill>
    </dxf>
    <dxf>
      <fill>
        <patternFill>
          <bgColor rgb="FFFFFF99"/>
        </patternFill>
      </fill>
    </dxf>
    <dxf>
      <fill>
        <patternFill>
          <bgColor theme="6" tint="0.39994506668294322"/>
        </patternFill>
      </fill>
    </dxf>
    <dxf>
      <fill>
        <patternFill>
          <bgColor rgb="FFFFFF00"/>
        </patternFill>
      </fill>
    </dxf>
    <dxf>
      <font>
        <color theme="0"/>
      </font>
      <fill>
        <patternFill>
          <bgColor rgb="FFC00000"/>
        </patternFill>
      </fill>
    </dxf>
    <dxf>
      <fill>
        <patternFill>
          <bgColor theme="6" tint="0.39994506668294322"/>
        </patternFill>
      </fill>
    </dxf>
    <dxf>
      <fill>
        <patternFill>
          <bgColor rgb="FFFFFF66"/>
        </patternFill>
      </fill>
    </dxf>
    <dxf>
      <fill>
        <patternFill>
          <bgColor rgb="FFFF6600"/>
        </patternFill>
      </fill>
    </dxf>
    <dxf>
      <font>
        <color theme="0"/>
      </font>
      <fill>
        <patternFill>
          <bgColor rgb="FFC00000"/>
        </patternFill>
      </fill>
    </dxf>
    <dxf>
      <fill>
        <patternFill>
          <bgColor theme="6" tint="0.39994506668294322"/>
        </patternFill>
      </fill>
    </dxf>
    <dxf>
      <fill>
        <patternFill>
          <bgColor theme="9" tint="-0.24994659260841701"/>
        </patternFill>
      </fill>
    </dxf>
    <dxf>
      <fill>
        <patternFill>
          <bgColor rgb="FFFFFF00"/>
        </patternFill>
      </fill>
    </dxf>
    <dxf>
      <font>
        <color theme="0"/>
      </font>
      <fill>
        <patternFill>
          <bgColor rgb="FFC00000"/>
        </patternFill>
      </fill>
    </dxf>
    <dxf>
      <fill>
        <patternFill>
          <bgColor rgb="FFFFFF99"/>
        </patternFill>
      </fill>
    </dxf>
    <dxf>
      <fill>
        <patternFill>
          <bgColor theme="6" tint="0.39994506668294322"/>
        </patternFill>
      </fill>
    </dxf>
    <dxf>
      <fill>
        <patternFill>
          <bgColor rgb="FFFFFF00"/>
        </patternFill>
      </fill>
    </dxf>
    <dxf>
      <font>
        <color theme="0"/>
      </font>
      <fill>
        <patternFill>
          <bgColor rgb="FFC00000"/>
        </patternFill>
      </fill>
    </dxf>
    <dxf>
      <fill>
        <patternFill>
          <bgColor theme="6" tint="0.39994506668294322"/>
        </patternFill>
      </fill>
    </dxf>
    <dxf>
      <fill>
        <patternFill>
          <bgColor rgb="FFFFFF66"/>
        </patternFill>
      </fill>
    </dxf>
    <dxf>
      <fill>
        <patternFill>
          <bgColor rgb="FFFF6600"/>
        </patternFill>
      </fill>
    </dxf>
    <dxf>
      <font>
        <color theme="0"/>
      </font>
      <fill>
        <patternFill>
          <bgColor rgb="FFC00000"/>
        </patternFill>
      </fill>
    </dxf>
    <dxf>
      <fill>
        <patternFill>
          <bgColor theme="6" tint="0.39994506668294322"/>
        </patternFill>
      </fill>
    </dxf>
    <dxf>
      <fill>
        <patternFill>
          <bgColor theme="9" tint="-0.24994659260841701"/>
        </patternFill>
      </fill>
    </dxf>
    <dxf>
      <fill>
        <patternFill>
          <bgColor rgb="FFFFFF00"/>
        </patternFill>
      </fill>
    </dxf>
    <dxf>
      <font>
        <color theme="0"/>
      </font>
      <fill>
        <patternFill>
          <bgColor rgb="FFC00000"/>
        </patternFill>
      </fill>
    </dxf>
    <dxf>
      <fill>
        <patternFill>
          <bgColor rgb="FFFFFF99"/>
        </patternFill>
      </fill>
    </dxf>
    <dxf>
      <fill>
        <patternFill>
          <bgColor theme="6" tint="0.39994506668294322"/>
        </patternFill>
      </fill>
    </dxf>
    <dxf>
      <fill>
        <patternFill>
          <bgColor rgb="FFFFFF00"/>
        </patternFill>
      </fill>
    </dxf>
    <dxf>
      <font>
        <color theme="0"/>
      </font>
      <fill>
        <patternFill>
          <bgColor rgb="FFC00000"/>
        </patternFill>
      </fill>
    </dxf>
    <dxf>
      <fill>
        <patternFill>
          <bgColor theme="6" tint="0.39994506668294322"/>
        </patternFill>
      </fill>
    </dxf>
    <dxf>
      <fill>
        <patternFill>
          <bgColor rgb="FFFFFF66"/>
        </patternFill>
      </fill>
    </dxf>
    <dxf>
      <fill>
        <patternFill>
          <bgColor rgb="FFFF6600"/>
        </patternFill>
      </fill>
    </dxf>
    <dxf>
      <font>
        <color theme="0"/>
      </font>
      <fill>
        <patternFill>
          <bgColor rgb="FFC00000"/>
        </patternFill>
      </fill>
    </dxf>
    <dxf>
      <fill>
        <patternFill>
          <bgColor theme="6" tint="0.39994506668294322"/>
        </patternFill>
      </fill>
    </dxf>
    <dxf>
      <fill>
        <patternFill>
          <bgColor theme="9" tint="-0.24994659260841701"/>
        </patternFill>
      </fill>
    </dxf>
    <dxf>
      <fill>
        <patternFill>
          <bgColor rgb="FFFFFF00"/>
        </patternFill>
      </fill>
    </dxf>
    <dxf>
      <font>
        <color theme="0"/>
      </font>
      <fill>
        <patternFill>
          <bgColor rgb="FFC00000"/>
        </patternFill>
      </fill>
    </dxf>
    <dxf>
      <fill>
        <patternFill>
          <bgColor rgb="FFFFFF99"/>
        </patternFill>
      </fill>
    </dxf>
    <dxf>
      <fill>
        <patternFill>
          <bgColor theme="6" tint="0.39994506668294322"/>
        </patternFill>
      </fill>
    </dxf>
    <dxf>
      <fill>
        <patternFill>
          <bgColor rgb="FFFFFF00"/>
        </patternFill>
      </fill>
    </dxf>
    <dxf>
      <font>
        <color theme="0"/>
      </font>
      <fill>
        <patternFill>
          <bgColor rgb="FFC00000"/>
        </patternFill>
      </fill>
    </dxf>
    <dxf>
      <fill>
        <patternFill>
          <bgColor theme="6" tint="0.39994506668294322"/>
        </patternFill>
      </fill>
    </dxf>
    <dxf>
      <fill>
        <patternFill>
          <bgColor rgb="FFFFFF66"/>
        </patternFill>
      </fill>
    </dxf>
    <dxf>
      <fill>
        <patternFill>
          <bgColor rgb="FFFF6600"/>
        </patternFill>
      </fill>
    </dxf>
    <dxf>
      <font>
        <color theme="0"/>
      </font>
      <fill>
        <patternFill>
          <bgColor rgb="FFC00000"/>
        </patternFill>
      </fill>
    </dxf>
    <dxf>
      <font>
        <color theme="0"/>
      </font>
    </dxf>
    <dxf>
      <fill>
        <patternFill>
          <bgColor theme="6" tint="0.59996337778862885"/>
        </patternFill>
      </fill>
    </dxf>
    <dxf>
      <font>
        <color rgb="FF9C0006"/>
      </font>
      <fill>
        <patternFill>
          <bgColor rgb="FFF8FDBB"/>
        </patternFill>
      </fill>
    </dxf>
    <dxf>
      <fill>
        <patternFill>
          <bgColor theme="5" tint="0.59996337778862885"/>
        </patternFill>
      </fill>
    </dxf>
    <dxf>
      <font>
        <color theme="0"/>
      </font>
    </dxf>
    <dxf>
      <fill>
        <patternFill>
          <bgColor theme="6" tint="0.59996337778862885"/>
        </patternFill>
      </fill>
    </dxf>
    <dxf>
      <font>
        <color rgb="FF9C0006"/>
      </font>
      <fill>
        <patternFill>
          <bgColor rgb="FFF8FDBB"/>
        </patternFill>
      </fill>
    </dxf>
    <dxf>
      <fill>
        <patternFill>
          <bgColor theme="5" tint="0.59996337778862885"/>
        </patternFill>
      </fill>
    </dxf>
    <dxf>
      <font>
        <color theme="0"/>
      </font>
    </dxf>
    <dxf>
      <fill>
        <patternFill>
          <bgColor theme="6" tint="0.59996337778862885"/>
        </patternFill>
      </fill>
    </dxf>
    <dxf>
      <font>
        <color rgb="FF9C0006"/>
      </font>
      <fill>
        <patternFill>
          <bgColor rgb="FFF8FDBB"/>
        </patternFill>
      </fill>
    </dxf>
    <dxf>
      <fill>
        <patternFill>
          <bgColor theme="5" tint="0.59996337778862885"/>
        </patternFill>
      </fill>
    </dxf>
    <dxf>
      <font>
        <color theme="0"/>
      </font>
    </dxf>
    <dxf>
      <fill>
        <patternFill>
          <bgColor theme="6" tint="0.59996337778862885"/>
        </patternFill>
      </fill>
    </dxf>
    <dxf>
      <font>
        <color rgb="FF9C0006"/>
      </font>
      <fill>
        <patternFill>
          <bgColor rgb="FFF8FDBB"/>
        </patternFill>
      </fill>
    </dxf>
    <dxf>
      <fill>
        <patternFill>
          <bgColor theme="5" tint="0.59996337778862885"/>
        </patternFill>
      </fill>
    </dxf>
    <dxf>
      <font>
        <color theme="0"/>
      </font>
    </dxf>
    <dxf>
      <fill>
        <patternFill>
          <bgColor theme="6" tint="0.59996337778862885"/>
        </patternFill>
      </fill>
    </dxf>
    <dxf>
      <font>
        <color rgb="FF9C0006"/>
      </font>
      <fill>
        <patternFill>
          <bgColor rgb="FFF8FDBB"/>
        </patternFill>
      </fill>
    </dxf>
    <dxf>
      <fill>
        <patternFill>
          <bgColor theme="5" tint="0.59996337778862885"/>
        </patternFill>
      </fill>
    </dxf>
    <dxf>
      <font>
        <color theme="0"/>
      </font>
    </dxf>
    <dxf>
      <fill>
        <patternFill>
          <bgColor theme="6" tint="0.59996337778862885"/>
        </patternFill>
      </fill>
    </dxf>
    <dxf>
      <font>
        <color rgb="FF9C0006"/>
      </font>
      <fill>
        <patternFill>
          <bgColor rgb="FFF8FDBB"/>
        </patternFill>
      </fill>
    </dxf>
    <dxf>
      <fill>
        <patternFill>
          <bgColor theme="5" tint="0.59996337778862885"/>
        </patternFill>
      </fill>
    </dxf>
    <dxf>
      <fill>
        <patternFill>
          <bgColor theme="6" tint="0.39994506668294322"/>
        </patternFill>
      </fill>
    </dxf>
    <dxf>
      <fill>
        <patternFill>
          <bgColor rgb="FFFFFF00"/>
        </patternFill>
      </fill>
    </dxf>
    <dxf>
      <font>
        <color theme="0"/>
      </font>
      <fill>
        <patternFill>
          <bgColor rgb="FFC00000"/>
        </patternFill>
      </fill>
    </dxf>
    <dxf>
      <fill>
        <patternFill>
          <bgColor theme="6" tint="0.39994506668294322"/>
        </patternFill>
      </fill>
    </dxf>
    <dxf>
      <fill>
        <patternFill>
          <bgColor rgb="FFFFFF66"/>
        </patternFill>
      </fill>
    </dxf>
    <dxf>
      <fill>
        <patternFill>
          <bgColor rgb="FFFF6600"/>
        </patternFill>
      </fill>
    </dxf>
    <dxf>
      <font>
        <color theme="0"/>
      </font>
      <fill>
        <patternFill>
          <bgColor rgb="FFC00000"/>
        </patternFill>
      </fill>
    </dxf>
    <dxf>
      <fill>
        <patternFill>
          <bgColor theme="6" tint="0.39994506668294322"/>
        </patternFill>
      </fill>
    </dxf>
    <dxf>
      <fill>
        <patternFill>
          <bgColor theme="9" tint="-0.24994659260841701"/>
        </patternFill>
      </fill>
    </dxf>
    <dxf>
      <fill>
        <patternFill>
          <bgColor rgb="FFFFFF00"/>
        </patternFill>
      </fill>
    </dxf>
    <dxf>
      <font>
        <color theme="0"/>
      </font>
      <fill>
        <patternFill>
          <bgColor rgb="FFC00000"/>
        </patternFill>
      </fill>
    </dxf>
    <dxf>
      <fill>
        <patternFill>
          <bgColor rgb="FFFFFF99"/>
        </patternFill>
      </fill>
    </dxf>
    <dxf>
      <fill>
        <patternFill>
          <bgColor theme="6" tint="0.39994506668294322"/>
        </patternFill>
      </fill>
    </dxf>
    <dxf>
      <fill>
        <patternFill>
          <bgColor rgb="FFFFFF00"/>
        </patternFill>
      </fill>
    </dxf>
    <dxf>
      <font>
        <color theme="0"/>
      </font>
      <fill>
        <patternFill>
          <bgColor rgb="FFC00000"/>
        </patternFill>
      </fill>
    </dxf>
    <dxf>
      <fill>
        <patternFill>
          <bgColor theme="6" tint="0.39994506668294322"/>
        </patternFill>
      </fill>
    </dxf>
    <dxf>
      <fill>
        <patternFill>
          <bgColor rgb="FFFFFF66"/>
        </patternFill>
      </fill>
    </dxf>
    <dxf>
      <fill>
        <patternFill>
          <bgColor rgb="FFFF6600"/>
        </patternFill>
      </fill>
    </dxf>
    <dxf>
      <font>
        <color theme="0"/>
      </font>
      <fill>
        <patternFill>
          <bgColor rgb="FFC00000"/>
        </patternFill>
      </fill>
    </dxf>
    <dxf>
      <fill>
        <patternFill>
          <bgColor theme="6" tint="0.39994506668294322"/>
        </patternFill>
      </fill>
    </dxf>
    <dxf>
      <fill>
        <patternFill>
          <bgColor theme="9" tint="-0.24994659260841701"/>
        </patternFill>
      </fill>
    </dxf>
    <dxf>
      <fill>
        <patternFill>
          <bgColor rgb="FFFFFF00"/>
        </patternFill>
      </fill>
    </dxf>
    <dxf>
      <font>
        <color theme="0"/>
      </font>
      <fill>
        <patternFill>
          <bgColor rgb="FFC00000"/>
        </patternFill>
      </fill>
    </dxf>
    <dxf>
      <fill>
        <patternFill>
          <bgColor rgb="FFFFFF99"/>
        </patternFill>
      </fill>
    </dxf>
    <dxf>
      <fill>
        <patternFill>
          <bgColor theme="6" tint="0.39994506668294322"/>
        </patternFill>
      </fill>
    </dxf>
    <dxf>
      <fill>
        <patternFill>
          <bgColor rgb="FFFFFF00"/>
        </patternFill>
      </fill>
    </dxf>
    <dxf>
      <font>
        <color theme="0"/>
      </font>
      <fill>
        <patternFill>
          <bgColor rgb="FFC00000"/>
        </patternFill>
      </fill>
    </dxf>
    <dxf>
      <fill>
        <patternFill>
          <bgColor theme="6" tint="0.39994506668294322"/>
        </patternFill>
      </fill>
    </dxf>
    <dxf>
      <fill>
        <patternFill>
          <bgColor rgb="FFFFFF66"/>
        </patternFill>
      </fill>
    </dxf>
    <dxf>
      <fill>
        <patternFill>
          <bgColor rgb="FFFF6600"/>
        </patternFill>
      </fill>
    </dxf>
    <dxf>
      <font>
        <color theme="0"/>
      </font>
      <fill>
        <patternFill>
          <bgColor rgb="FFC00000"/>
        </patternFill>
      </fill>
    </dxf>
    <dxf>
      <fill>
        <patternFill>
          <bgColor theme="6" tint="0.39994506668294322"/>
        </patternFill>
      </fill>
    </dxf>
    <dxf>
      <fill>
        <patternFill>
          <bgColor theme="9" tint="-0.24994659260841701"/>
        </patternFill>
      </fill>
    </dxf>
    <dxf>
      <fill>
        <patternFill>
          <bgColor rgb="FFFFFF00"/>
        </patternFill>
      </fill>
    </dxf>
    <dxf>
      <font>
        <color theme="0"/>
      </font>
      <fill>
        <patternFill>
          <bgColor rgb="FFC00000"/>
        </patternFill>
      </fill>
    </dxf>
    <dxf>
      <fill>
        <patternFill>
          <bgColor rgb="FFFFFF99"/>
        </patternFill>
      </fill>
    </dxf>
    <dxf>
      <fill>
        <patternFill>
          <bgColor theme="6" tint="0.39994506668294322"/>
        </patternFill>
      </fill>
    </dxf>
    <dxf>
      <fill>
        <patternFill>
          <bgColor rgb="FFFFFF00"/>
        </patternFill>
      </fill>
    </dxf>
    <dxf>
      <font>
        <color theme="0"/>
      </font>
      <fill>
        <patternFill>
          <bgColor rgb="FFC00000"/>
        </patternFill>
      </fill>
    </dxf>
    <dxf>
      <fill>
        <patternFill>
          <bgColor theme="6" tint="0.39994506668294322"/>
        </patternFill>
      </fill>
    </dxf>
    <dxf>
      <fill>
        <patternFill>
          <bgColor rgb="FFFFFF66"/>
        </patternFill>
      </fill>
    </dxf>
    <dxf>
      <fill>
        <patternFill>
          <bgColor rgb="FFFF6600"/>
        </patternFill>
      </fill>
    </dxf>
    <dxf>
      <font>
        <color theme="0"/>
      </font>
      <fill>
        <patternFill>
          <bgColor rgb="FFC00000"/>
        </patternFill>
      </fill>
    </dxf>
    <dxf>
      <fill>
        <patternFill>
          <bgColor theme="6" tint="0.39994506668294322"/>
        </patternFill>
      </fill>
    </dxf>
    <dxf>
      <fill>
        <patternFill>
          <bgColor rgb="FFFFFF66"/>
        </patternFill>
      </fill>
    </dxf>
    <dxf>
      <fill>
        <patternFill>
          <bgColor rgb="FFFF6600"/>
        </patternFill>
      </fill>
    </dxf>
    <dxf>
      <font>
        <color theme="0"/>
      </font>
      <fill>
        <patternFill>
          <bgColor rgb="FFC00000"/>
        </patternFill>
      </fill>
    </dxf>
    <dxf>
      <fill>
        <patternFill>
          <bgColor theme="6" tint="0.39994506668294322"/>
        </patternFill>
      </fill>
    </dxf>
    <dxf>
      <fill>
        <patternFill>
          <bgColor rgb="FFFFFF00"/>
        </patternFill>
      </fill>
    </dxf>
    <dxf>
      <font>
        <color theme="0"/>
      </font>
      <fill>
        <patternFill>
          <bgColor rgb="FFC00000"/>
        </patternFill>
      </fill>
    </dxf>
    <dxf>
      <fill>
        <patternFill>
          <bgColor theme="6" tint="0.39994506668294322"/>
        </patternFill>
      </fill>
    </dxf>
    <dxf>
      <fill>
        <patternFill>
          <bgColor theme="9" tint="-0.24994659260841701"/>
        </patternFill>
      </fill>
    </dxf>
    <dxf>
      <fill>
        <patternFill>
          <bgColor rgb="FFFFFF00"/>
        </patternFill>
      </fill>
    </dxf>
    <dxf>
      <font>
        <color theme="0"/>
      </font>
      <fill>
        <patternFill>
          <bgColor rgb="FFC00000"/>
        </patternFill>
      </fill>
    </dxf>
    <dxf>
      <fill>
        <patternFill>
          <bgColor rgb="FFFFFF99"/>
        </patternFill>
      </fill>
    </dxf>
    <dxf>
      <fill>
        <patternFill>
          <bgColor theme="6" tint="0.39994506668294322"/>
        </patternFill>
      </fill>
    </dxf>
    <dxf>
      <fill>
        <patternFill>
          <bgColor theme="9" tint="-0.24994659260841701"/>
        </patternFill>
      </fill>
    </dxf>
    <dxf>
      <fill>
        <patternFill>
          <bgColor rgb="FFFFFF00"/>
        </patternFill>
      </fill>
    </dxf>
    <dxf>
      <font>
        <color theme="0"/>
      </font>
      <fill>
        <patternFill>
          <bgColor rgb="FFC00000"/>
        </patternFill>
      </fill>
    </dxf>
    <dxf>
      <fill>
        <patternFill>
          <bgColor rgb="FFFFFF99"/>
        </patternFill>
      </fill>
    </dxf>
    <dxf>
      <fill>
        <patternFill>
          <bgColor theme="6" tint="0.39994506668294322"/>
        </patternFill>
      </fill>
    </dxf>
    <dxf>
      <fill>
        <patternFill>
          <bgColor theme="9" tint="-0.24994659260841701"/>
        </patternFill>
      </fill>
    </dxf>
    <dxf>
      <fill>
        <patternFill>
          <bgColor rgb="FFFFFF00"/>
        </patternFill>
      </fill>
    </dxf>
    <dxf>
      <font>
        <color theme="0"/>
      </font>
      <fill>
        <patternFill>
          <bgColor rgb="FFC00000"/>
        </patternFill>
      </fill>
    </dxf>
    <dxf>
      <fill>
        <patternFill>
          <bgColor rgb="FFFFFF99"/>
        </patternFill>
      </fill>
    </dxf>
    <dxf>
      <fill>
        <patternFill>
          <bgColor theme="6" tint="0.39994506668294322"/>
        </patternFill>
      </fill>
    </dxf>
    <dxf>
      <fill>
        <patternFill>
          <bgColor rgb="FFFFFF00"/>
        </patternFill>
      </fill>
    </dxf>
    <dxf>
      <font>
        <color theme="0"/>
      </font>
      <fill>
        <patternFill>
          <bgColor rgb="FFC00000"/>
        </patternFill>
      </fill>
    </dxf>
    <dxf>
      <fill>
        <patternFill>
          <bgColor theme="6" tint="0.39994506668294322"/>
        </patternFill>
      </fill>
    </dxf>
    <dxf>
      <fill>
        <patternFill>
          <bgColor rgb="FFFFFF66"/>
        </patternFill>
      </fill>
    </dxf>
    <dxf>
      <fill>
        <patternFill>
          <bgColor rgb="FFFF6600"/>
        </patternFill>
      </fill>
    </dxf>
    <dxf>
      <font>
        <color theme="0"/>
      </font>
      <fill>
        <patternFill>
          <bgColor rgb="FFC00000"/>
        </patternFill>
      </fill>
    </dxf>
    <dxf>
      <fill>
        <patternFill>
          <bgColor theme="6" tint="0.39994506668294322"/>
        </patternFill>
      </fill>
    </dxf>
    <dxf>
      <fill>
        <patternFill>
          <bgColor rgb="FFFFFF00"/>
        </patternFill>
      </fill>
    </dxf>
    <dxf>
      <font>
        <color theme="0"/>
      </font>
      <fill>
        <patternFill>
          <bgColor rgb="FFC00000"/>
        </patternFill>
      </fill>
    </dxf>
    <dxf>
      <fill>
        <patternFill>
          <bgColor theme="6" tint="0.39994506668294322"/>
        </patternFill>
      </fill>
    </dxf>
    <dxf>
      <fill>
        <patternFill>
          <bgColor rgb="FFFFFF66"/>
        </patternFill>
      </fill>
    </dxf>
    <dxf>
      <fill>
        <patternFill>
          <bgColor rgb="FFFF6600"/>
        </patternFill>
      </fill>
    </dxf>
    <dxf>
      <font>
        <color theme="0"/>
      </font>
      <fill>
        <patternFill>
          <bgColor rgb="FFC00000"/>
        </patternFill>
      </fill>
    </dxf>
    <dxf>
      <fill>
        <patternFill>
          <bgColor theme="6" tint="0.39994506668294322"/>
        </patternFill>
      </fill>
    </dxf>
    <dxf>
      <fill>
        <patternFill>
          <bgColor theme="9" tint="-0.24994659260841701"/>
        </patternFill>
      </fill>
    </dxf>
    <dxf>
      <fill>
        <patternFill>
          <bgColor rgb="FFFFFF00"/>
        </patternFill>
      </fill>
    </dxf>
    <dxf>
      <font>
        <color theme="0"/>
      </font>
      <fill>
        <patternFill>
          <bgColor rgb="FFC00000"/>
        </patternFill>
      </fill>
    </dxf>
    <dxf>
      <fill>
        <patternFill>
          <bgColor rgb="FFFFFF99"/>
        </patternFill>
      </fill>
    </dxf>
    <dxf>
      <fill>
        <patternFill>
          <bgColor theme="6" tint="0.39994506668294322"/>
        </patternFill>
      </fill>
    </dxf>
    <dxf>
      <fill>
        <patternFill>
          <bgColor theme="9" tint="-0.24994659260841701"/>
        </patternFill>
      </fill>
    </dxf>
    <dxf>
      <fill>
        <patternFill>
          <bgColor rgb="FFFFFF00"/>
        </patternFill>
      </fill>
    </dxf>
    <dxf>
      <font>
        <color theme="0"/>
      </font>
      <fill>
        <patternFill>
          <bgColor rgb="FFC00000"/>
        </patternFill>
      </fill>
    </dxf>
    <dxf>
      <fill>
        <patternFill>
          <bgColor rgb="FFFFFF99"/>
        </patternFill>
      </fill>
    </dxf>
    <dxf>
      <fill>
        <patternFill>
          <bgColor theme="6" tint="0.39994506668294322"/>
        </patternFill>
      </fill>
    </dxf>
    <dxf>
      <fill>
        <patternFill>
          <bgColor theme="9" tint="-0.24994659260841701"/>
        </patternFill>
      </fill>
    </dxf>
    <dxf>
      <fill>
        <patternFill>
          <bgColor rgb="FFFFFF00"/>
        </patternFill>
      </fill>
    </dxf>
    <dxf>
      <font>
        <color theme="0"/>
      </font>
      <fill>
        <patternFill>
          <bgColor rgb="FFC00000"/>
        </patternFill>
      </fill>
    </dxf>
    <dxf>
      <fill>
        <patternFill>
          <bgColor rgb="FFFFFF99"/>
        </patternFill>
      </fill>
    </dxf>
    <dxf>
      <fill>
        <patternFill>
          <bgColor theme="6" tint="0.39994506668294322"/>
        </patternFill>
      </fill>
    </dxf>
    <dxf>
      <fill>
        <patternFill>
          <bgColor rgb="FFFFFF00"/>
        </patternFill>
      </fill>
    </dxf>
    <dxf>
      <font>
        <color theme="0"/>
      </font>
      <fill>
        <patternFill>
          <bgColor rgb="FFC00000"/>
        </patternFill>
      </fill>
    </dxf>
    <dxf>
      <fill>
        <patternFill>
          <bgColor theme="6" tint="0.39994506668294322"/>
        </patternFill>
      </fill>
    </dxf>
    <dxf>
      <fill>
        <patternFill>
          <bgColor rgb="FFFFFF66"/>
        </patternFill>
      </fill>
    </dxf>
    <dxf>
      <fill>
        <patternFill>
          <bgColor rgb="FFFF6600"/>
        </patternFill>
      </fill>
    </dxf>
    <dxf>
      <font>
        <color theme="0"/>
      </font>
      <fill>
        <patternFill>
          <bgColor rgb="FFC00000"/>
        </patternFill>
      </fill>
    </dxf>
    <dxf>
      <fill>
        <patternFill>
          <bgColor theme="6" tint="0.39994506668294322"/>
        </patternFill>
      </fill>
    </dxf>
    <dxf>
      <fill>
        <patternFill>
          <bgColor theme="9" tint="-0.24994659260841701"/>
        </patternFill>
      </fill>
    </dxf>
    <dxf>
      <fill>
        <patternFill>
          <bgColor rgb="FFFFFF00"/>
        </patternFill>
      </fill>
    </dxf>
    <dxf>
      <font>
        <color theme="0"/>
      </font>
      <fill>
        <patternFill>
          <bgColor rgb="FFC00000"/>
        </patternFill>
      </fill>
    </dxf>
    <dxf>
      <fill>
        <patternFill>
          <bgColor rgb="FFFFFF99"/>
        </patternFill>
      </fill>
    </dxf>
    <dxf>
      <fill>
        <patternFill>
          <bgColor theme="6" tint="0.39994506668294322"/>
        </patternFill>
      </fill>
    </dxf>
    <dxf>
      <fill>
        <patternFill>
          <bgColor rgb="FFFFFF00"/>
        </patternFill>
      </fill>
    </dxf>
    <dxf>
      <font>
        <color theme="0"/>
      </font>
      <fill>
        <patternFill>
          <bgColor rgb="FFC00000"/>
        </patternFill>
      </fill>
    </dxf>
    <dxf>
      <fill>
        <patternFill>
          <bgColor theme="6" tint="0.39994506668294322"/>
        </patternFill>
      </fill>
    </dxf>
    <dxf>
      <fill>
        <patternFill>
          <bgColor rgb="FFFFFF66"/>
        </patternFill>
      </fill>
    </dxf>
    <dxf>
      <fill>
        <patternFill>
          <bgColor rgb="FFFF6600"/>
        </patternFill>
      </fill>
    </dxf>
    <dxf>
      <font>
        <color theme="0"/>
      </font>
      <fill>
        <patternFill>
          <bgColor rgb="FFC00000"/>
        </patternFill>
      </fill>
    </dxf>
    <dxf>
      <fill>
        <patternFill>
          <bgColor theme="6" tint="0.39994506668294322"/>
        </patternFill>
      </fill>
    </dxf>
    <dxf>
      <fill>
        <patternFill>
          <bgColor theme="9" tint="-0.24994659260841701"/>
        </patternFill>
      </fill>
    </dxf>
    <dxf>
      <fill>
        <patternFill>
          <bgColor rgb="FFFFFF00"/>
        </patternFill>
      </fill>
    </dxf>
    <dxf>
      <font>
        <color theme="0"/>
      </font>
      <fill>
        <patternFill>
          <bgColor rgb="FFC00000"/>
        </patternFill>
      </fill>
    </dxf>
    <dxf>
      <fill>
        <patternFill>
          <bgColor rgb="FFFFFF99"/>
        </patternFill>
      </fill>
    </dxf>
    <dxf>
      <fill>
        <patternFill>
          <bgColor theme="6" tint="0.39994506668294322"/>
        </patternFill>
      </fill>
    </dxf>
    <dxf>
      <fill>
        <patternFill>
          <bgColor rgb="FFFFFF00"/>
        </patternFill>
      </fill>
    </dxf>
    <dxf>
      <font>
        <color theme="0"/>
      </font>
      <fill>
        <patternFill>
          <bgColor rgb="FFC00000"/>
        </patternFill>
      </fill>
    </dxf>
    <dxf>
      <fill>
        <patternFill>
          <bgColor theme="6" tint="0.39994506668294322"/>
        </patternFill>
      </fill>
    </dxf>
    <dxf>
      <fill>
        <patternFill>
          <bgColor rgb="FFFFFF66"/>
        </patternFill>
      </fill>
    </dxf>
    <dxf>
      <fill>
        <patternFill>
          <bgColor rgb="FFFF6600"/>
        </patternFill>
      </fill>
    </dxf>
    <dxf>
      <font>
        <color theme="0"/>
      </font>
      <fill>
        <patternFill>
          <bgColor rgb="FFC00000"/>
        </patternFill>
      </fill>
    </dxf>
    <dxf>
      <fill>
        <patternFill>
          <bgColor theme="6" tint="0.39994506668294322"/>
        </patternFill>
      </fill>
    </dxf>
    <dxf>
      <fill>
        <patternFill>
          <bgColor theme="9" tint="-0.24994659260841701"/>
        </patternFill>
      </fill>
    </dxf>
    <dxf>
      <fill>
        <patternFill>
          <bgColor rgb="FFFFFF00"/>
        </patternFill>
      </fill>
    </dxf>
    <dxf>
      <font>
        <color theme="0"/>
      </font>
      <fill>
        <patternFill>
          <bgColor rgb="FFC00000"/>
        </patternFill>
      </fill>
    </dxf>
    <dxf>
      <fill>
        <patternFill>
          <bgColor rgb="FFFFFF99"/>
        </patternFill>
      </fill>
    </dxf>
    <dxf>
      <fill>
        <patternFill>
          <bgColor theme="6" tint="0.39994506668294322"/>
        </patternFill>
      </fill>
    </dxf>
    <dxf>
      <fill>
        <patternFill>
          <bgColor rgb="FFFFFF00"/>
        </patternFill>
      </fill>
    </dxf>
    <dxf>
      <font>
        <color theme="0"/>
      </font>
      <fill>
        <patternFill>
          <bgColor rgb="FFC00000"/>
        </patternFill>
      </fill>
    </dxf>
    <dxf>
      <fill>
        <patternFill>
          <bgColor theme="6" tint="0.39994506668294322"/>
        </patternFill>
      </fill>
    </dxf>
    <dxf>
      <fill>
        <patternFill>
          <bgColor rgb="FFFFFF66"/>
        </patternFill>
      </fill>
    </dxf>
    <dxf>
      <fill>
        <patternFill>
          <bgColor rgb="FFFF6600"/>
        </patternFill>
      </fill>
    </dxf>
    <dxf>
      <font>
        <color theme="0"/>
      </font>
      <fill>
        <patternFill>
          <bgColor rgb="FFC00000"/>
        </patternFill>
      </fill>
    </dxf>
    <dxf>
      <fill>
        <patternFill>
          <bgColor theme="6" tint="0.39994506668294322"/>
        </patternFill>
      </fill>
    </dxf>
    <dxf>
      <fill>
        <patternFill>
          <bgColor theme="9" tint="-0.24994659260841701"/>
        </patternFill>
      </fill>
    </dxf>
    <dxf>
      <fill>
        <patternFill>
          <bgColor rgb="FFFFFF00"/>
        </patternFill>
      </fill>
    </dxf>
    <dxf>
      <font>
        <color theme="0"/>
      </font>
      <fill>
        <patternFill>
          <bgColor rgb="FFC00000"/>
        </patternFill>
      </fill>
    </dxf>
    <dxf>
      <fill>
        <patternFill>
          <bgColor rgb="FFFFFF99"/>
        </patternFill>
      </fill>
    </dxf>
    <dxf>
      <fill>
        <patternFill>
          <bgColor theme="6" tint="0.39994506668294322"/>
        </patternFill>
      </fill>
    </dxf>
    <dxf>
      <fill>
        <patternFill>
          <bgColor rgb="FFFFFF00"/>
        </patternFill>
      </fill>
    </dxf>
    <dxf>
      <font>
        <color theme="0"/>
      </font>
      <fill>
        <patternFill>
          <bgColor rgb="FFC00000"/>
        </patternFill>
      </fill>
    </dxf>
    <dxf>
      <fill>
        <patternFill>
          <bgColor theme="6" tint="0.39994506668294322"/>
        </patternFill>
      </fill>
    </dxf>
    <dxf>
      <fill>
        <patternFill>
          <bgColor rgb="FFFFFF66"/>
        </patternFill>
      </fill>
    </dxf>
    <dxf>
      <fill>
        <patternFill>
          <bgColor rgb="FFFF6600"/>
        </patternFill>
      </fill>
    </dxf>
    <dxf>
      <font>
        <color theme="0"/>
      </font>
      <fill>
        <patternFill>
          <bgColor rgb="FFC00000"/>
        </patternFill>
      </fill>
    </dxf>
    <dxf>
      <fill>
        <patternFill>
          <bgColor theme="6" tint="0.39994506668294322"/>
        </patternFill>
      </fill>
    </dxf>
    <dxf>
      <fill>
        <patternFill>
          <bgColor rgb="FFFFFF66"/>
        </patternFill>
      </fill>
    </dxf>
    <dxf>
      <fill>
        <patternFill>
          <bgColor rgb="FFFF6600"/>
        </patternFill>
      </fill>
    </dxf>
    <dxf>
      <font>
        <color theme="0"/>
      </font>
      <fill>
        <patternFill>
          <bgColor rgb="FFC00000"/>
        </patternFill>
      </fill>
    </dxf>
    <dxf>
      <fill>
        <patternFill>
          <bgColor theme="6" tint="0.39994506668294322"/>
        </patternFill>
      </fill>
    </dxf>
    <dxf>
      <fill>
        <patternFill>
          <bgColor rgb="FFFFFF00"/>
        </patternFill>
      </fill>
    </dxf>
    <dxf>
      <font>
        <color theme="0"/>
      </font>
      <fill>
        <patternFill>
          <bgColor rgb="FFC00000"/>
        </patternFill>
      </fill>
    </dxf>
    <dxf>
      <fill>
        <patternFill>
          <bgColor theme="6" tint="0.39994506668294322"/>
        </patternFill>
      </fill>
    </dxf>
    <dxf>
      <fill>
        <patternFill>
          <bgColor theme="9" tint="-0.24994659260841701"/>
        </patternFill>
      </fill>
    </dxf>
    <dxf>
      <fill>
        <patternFill>
          <bgColor rgb="FFFFFF00"/>
        </patternFill>
      </fill>
    </dxf>
    <dxf>
      <font>
        <color theme="0"/>
      </font>
      <fill>
        <patternFill>
          <bgColor rgb="FFC00000"/>
        </patternFill>
      </fill>
    </dxf>
    <dxf>
      <fill>
        <patternFill>
          <bgColor rgb="FFFFFF99"/>
        </patternFill>
      </fill>
    </dxf>
    <dxf>
      <fill>
        <patternFill>
          <bgColor theme="6" tint="0.39994506668294322"/>
        </patternFill>
      </fill>
    </dxf>
    <dxf>
      <fill>
        <patternFill>
          <bgColor theme="9" tint="-0.24994659260841701"/>
        </patternFill>
      </fill>
    </dxf>
    <dxf>
      <fill>
        <patternFill>
          <bgColor rgb="FFFFFF00"/>
        </patternFill>
      </fill>
    </dxf>
    <dxf>
      <font>
        <color theme="0"/>
      </font>
      <fill>
        <patternFill>
          <bgColor rgb="FFC00000"/>
        </patternFill>
      </fill>
    </dxf>
    <dxf>
      <fill>
        <patternFill>
          <bgColor rgb="FFFFFF99"/>
        </patternFill>
      </fill>
    </dxf>
    <dxf>
      <fill>
        <patternFill>
          <bgColor theme="6" tint="0.39994506668294322"/>
        </patternFill>
      </fill>
    </dxf>
    <dxf>
      <fill>
        <patternFill>
          <bgColor theme="9" tint="-0.24994659260841701"/>
        </patternFill>
      </fill>
    </dxf>
    <dxf>
      <fill>
        <patternFill>
          <bgColor rgb="FFFFFF00"/>
        </patternFill>
      </fill>
    </dxf>
    <dxf>
      <font>
        <color theme="0"/>
      </font>
      <fill>
        <patternFill>
          <bgColor rgb="FFC00000"/>
        </patternFill>
      </fill>
    </dxf>
    <dxf>
      <fill>
        <patternFill>
          <bgColor rgb="FFFFFF99"/>
        </patternFill>
      </fill>
    </dxf>
    <dxf>
      <fill>
        <patternFill>
          <bgColor theme="6" tint="0.39994506668294322"/>
        </patternFill>
      </fill>
    </dxf>
    <dxf>
      <fill>
        <patternFill>
          <bgColor rgb="FFFFFF00"/>
        </patternFill>
      </fill>
    </dxf>
    <dxf>
      <font>
        <color theme="0"/>
      </font>
      <fill>
        <patternFill>
          <bgColor rgb="FFC00000"/>
        </patternFill>
      </fill>
    </dxf>
    <dxf>
      <fill>
        <patternFill>
          <bgColor theme="6" tint="0.39994506668294322"/>
        </patternFill>
      </fill>
    </dxf>
    <dxf>
      <fill>
        <patternFill>
          <bgColor rgb="FFFFFF66"/>
        </patternFill>
      </fill>
    </dxf>
    <dxf>
      <fill>
        <patternFill>
          <bgColor rgb="FFFF6600"/>
        </patternFill>
      </fill>
    </dxf>
    <dxf>
      <font>
        <color theme="0"/>
      </font>
      <fill>
        <patternFill>
          <bgColor rgb="FFC00000"/>
        </patternFill>
      </fill>
    </dxf>
    <dxf>
      <fill>
        <patternFill>
          <bgColor theme="6" tint="0.39994506668294322"/>
        </patternFill>
      </fill>
    </dxf>
    <dxf>
      <fill>
        <patternFill>
          <bgColor rgb="FFFFFF00"/>
        </patternFill>
      </fill>
    </dxf>
    <dxf>
      <font>
        <color theme="0"/>
      </font>
      <fill>
        <patternFill>
          <bgColor rgb="FFC00000"/>
        </patternFill>
      </fill>
    </dxf>
    <dxf>
      <fill>
        <patternFill>
          <bgColor theme="6" tint="0.39994506668294322"/>
        </patternFill>
      </fill>
    </dxf>
    <dxf>
      <fill>
        <patternFill>
          <bgColor rgb="FFFFFF66"/>
        </patternFill>
      </fill>
    </dxf>
    <dxf>
      <fill>
        <patternFill>
          <bgColor rgb="FFFF6600"/>
        </patternFill>
      </fill>
    </dxf>
    <dxf>
      <font>
        <color theme="0"/>
      </font>
      <fill>
        <patternFill>
          <bgColor rgb="FFC00000"/>
        </patternFill>
      </fill>
    </dxf>
    <dxf>
      <fill>
        <patternFill>
          <bgColor theme="6" tint="0.39994506668294322"/>
        </patternFill>
      </fill>
    </dxf>
    <dxf>
      <fill>
        <patternFill>
          <bgColor theme="9" tint="-0.24994659260841701"/>
        </patternFill>
      </fill>
    </dxf>
    <dxf>
      <fill>
        <patternFill>
          <bgColor rgb="FFFFFF00"/>
        </patternFill>
      </fill>
    </dxf>
    <dxf>
      <font>
        <color theme="0"/>
      </font>
      <fill>
        <patternFill>
          <bgColor rgb="FFC00000"/>
        </patternFill>
      </fill>
    </dxf>
    <dxf>
      <fill>
        <patternFill>
          <bgColor rgb="FFFFFF99"/>
        </patternFill>
      </fill>
    </dxf>
    <dxf>
      <fill>
        <patternFill>
          <bgColor theme="6" tint="0.39994506668294322"/>
        </patternFill>
      </fill>
    </dxf>
    <dxf>
      <fill>
        <patternFill>
          <bgColor theme="9" tint="-0.24994659260841701"/>
        </patternFill>
      </fill>
    </dxf>
    <dxf>
      <fill>
        <patternFill>
          <bgColor rgb="FFFFFF00"/>
        </patternFill>
      </fill>
    </dxf>
    <dxf>
      <font>
        <color theme="0"/>
      </font>
      <fill>
        <patternFill>
          <bgColor rgb="FFC00000"/>
        </patternFill>
      </fill>
    </dxf>
    <dxf>
      <fill>
        <patternFill>
          <bgColor rgb="FFFFFF99"/>
        </patternFill>
      </fill>
    </dxf>
    <dxf>
      <fill>
        <patternFill>
          <bgColor theme="6" tint="0.39994506668294322"/>
        </patternFill>
      </fill>
    </dxf>
    <dxf>
      <fill>
        <patternFill>
          <bgColor theme="9" tint="-0.24994659260841701"/>
        </patternFill>
      </fill>
    </dxf>
    <dxf>
      <fill>
        <patternFill>
          <bgColor rgb="FFFFFF00"/>
        </patternFill>
      </fill>
    </dxf>
    <dxf>
      <font>
        <color theme="0"/>
      </font>
      <fill>
        <patternFill>
          <bgColor rgb="FFC00000"/>
        </patternFill>
      </fill>
    </dxf>
    <dxf>
      <fill>
        <patternFill>
          <bgColor rgb="FFFFFF99"/>
        </patternFill>
      </fill>
    </dxf>
    <dxf>
      <fill>
        <patternFill>
          <bgColor theme="6" tint="0.39994506668294322"/>
        </patternFill>
      </fill>
    </dxf>
    <dxf>
      <fill>
        <patternFill>
          <bgColor rgb="FFFFFF00"/>
        </patternFill>
      </fill>
    </dxf>
    <dxf>
      <font>
        <color theme="0"/>
      </font>
      <fill>
        <patternFill>
          <bgColor rgb="FFC00000"/>
        </patternFill>
      </fill>
    </dxf>
    <dxf>
      <fill>
        <patternFill>
          <bgColor theme="6" tint="0.39994506668294322"/>
        </patternFill>
      </fill>
    </dxf>
    <dxf>
      <fill>
        <patternFill>
          <bgColor rgb="FFFFFF66"/>
        </patternFill>
      </fill>
    </dxf>
    <dxf>
      <fill>
        <patternFill>
          <bgColor rgb="FFFF6600"/>
        </patternFill>
      </fill>
    </dxf>
    <dxf>
      <font>
        <color theme="0"/>
      </font>
      <fill>
        <patternFill>
          <bgColor rgb="FFC00000"/>
        </patternFill>
      </fill>
    </dxf>
    <dxf>
      <fill>
        <patternFill>
          <bgColor theme="6" tint="0.39994506668294322"/>
        </patternFill>
      </fill>
    </dxf>
    <dxf>
      <fill>
        <patternFill>
          <bgColor theme="9" tint="-0.24994659260841701"/>
        </patternFill>
      </fill>
    </dxf>
    <dxf>
      <fill>
        <patternFill>
          <bgColor rgb="FFFFFF00"/>
        </patternFill>
      </fill>
    </dxf>
    <dxf>
      <font>
        <color theme="0"/>
      </font>
      <fill>
        <patternFill>
          <bgColor rgb="FFC00000"/>
        </patternFill>
      </fill>
    </dxf>
    <dxf>
      <fill>
        <patternFill>
          <bgColor rgb="FFFFFF99"/>
        </patternFill>
      </fill>
    </dxf>
  </dxfs>
  <tableStyles count="0" defaultTableStyle="TableStyleMedium9" defaultPivotStyle="PivotStyleLight16"/>
  <colors>
    <mruColors>
      <color rgb="FFFFFF66"/>
      <color rgb="FFF8FDBB"/>
      <color rgb="FFFFCCCC"/>
      <color rgb="FFFFFFCC"/>
      <color rgb="FF425222"/>
      <color rgb="FFCC0000"/>
      <color rgb="FFFFFF9B"/>
      <color rgb="FFFFFF99"/>
      <color rgb="FFF5F8EE"/>
      <color rgb="FF66FF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externalLink" Target="externalLinks/externalLink2.xml"/><Relationship Id="rId10" Type="http://schemas.openxmlformats.org/officeDocument/2006/relationships/customXml" Target="../customXml/item1.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cid:image012.png@01D4A9C5.93D5A290" TargetMode="External"/><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cid:image012.png@01D4A9C5.93D5A290" TargetMode="External"/><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cid:image012.png@01D4A9C5.93D5A290" TargetMode="Externa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476250</xdr:colOff>
      <xdr:row>1</xdr:row>
      <xdr:rowOff>106176</xdr:rowOff>
    </xdr:from>
    <xdr:to>
      <xdr:col>3</xdr:col>
      <xdr:colOff>77343</xdr:colOff>
      <xdr:row>3</xdr:row>
      <xdr:rowOff>642938</xdr:rowOff>
    </xdr:to>
    <xdr:pic>
      <xdr:nvPicPr>
        <xdr:cNvPr id="4" name="Imagen 1">
          <a:extLst>
            <a:ext uri="{FF2B5EF4-FFF2-40B4-BE49-F238E27FC236}">
              <a16:creationId xmlns:a16="http://schemas.microsoft.com/office/drawing/2014/main" id="{2C12C3A2-9F15-4371-9416-E7713763A4B3}"/>
            </a:ext>
          </a:extLst>
        </xdr:cNvPr>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476250" y="420501"/>
          <a:ext cx="2696718" cy="20702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476250</xdr:colOff>
      <xdr:row>1</xdr:row>
      <xdr:rowOff>106176</xdr:rowOff>
    </xdr:from>
    <xdr:to>
      <xdr:col>3</xdr:col>
      <xdr:colOff>77343</xdr:colOff>
      <xdr:row>3</xdr:row>
      <xdr:rowOff>642938</xdr:rowOff>
    </xdr:to>
    <xdr:pic>
      <xdr:nvPicPr>
        <xdr:cNvPr id="5" name="Imagen 1">
          <a:extLst>
            <a:ext uri="{FF2B5EF4-FFF2-40B4-BE49-F238E27FC236}">
              <a16:creationId xmlns:a16="http://schemas.microsoft.com/office/drawing/2014/main" id="{45E13FB4-3A3C-43D6-B5AD-A7A0FB40B458}"/>
            </a:ext>
          </a:extLst>
        </xdr:cNvPr>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476250" y="420501"/>
          <a:ext cx="2696718" cy="20702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476250</xdr:colOff>
      <xdr:row>1</xdr:row>
      <xdr:rowOff>106176</xdr:rowOff>
    </xdr:from>
    <xdr:to>
      <xdr:col>3</xdr:col>
      <xdr:colOff>77343</xdr:colOff>
      <xdr:row>3</xdr:row>
      <xdr:rowOff>642938</xdr:rowOff>
    </xdr:to>
    <xdr:pic>
      <xdr:nvPicPr>
        <xdr:cNvPr id="4" name="Imagen 1">
          <a:extLst>
            <a:ext uri="{FF2B5EF4-FFF2-40B4-BE49-F238E27FC236}">
              <a16:creationId xmlns:a16="http://schemas.microsoft.com/office/drawing/2014/main" id="{FD6F62AE-2060-4D63-8151-84611F33DB32}"/>
            </a:ext>
          </a:extLst>
        </xdr:cNvPr>
        <xdr:cNvPicPr>
          <a:picLocks noChangeAspect="1" noChangeArrowheads="1"/>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rcRect/>
        <a:stretch>
          <a:fillRect/>
        </a:stretch>
      </xdr:blipFill>
      <xdr:spPr bwMode="auto">
        <a:xfrm>
          <a:off x="476250" y="415739"/>
          <a:ext cx="2696718" cy="20607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787978</xdr:colOff>
      <xdr:row>1</xdr:row>
      <xdr:rowOff>244722</xdr:rowOff>
    </xdr:from>
    <xdr:to>
      <xdr:col>3</xdr:col>
      <xdr:colOff>389071</xdr:colOff>
      <xdr:row>4</xdr:row>
      <xdr:rowOff>71438</xdr:rowOff>
    </xdr:to>
    <xdr:pic>
      <xdr:nvPicPr>
        <xdr:cNvPr id="3" name="Imagen 1">
          <a:extLst>
            <a:ext uri="{FF2B5EF4-FFF2-40B4-BE49-F238E27FC236}">
              <a16:creationId xmlns:a16="http://schemas.microsoft.com/office/drawing/2014/main" id="{6262444B-1E82-412A-ACB5-DB43FC0D809E}"/>
            </a:ext>
          </a:extLst>
        </xdr:cNvPr>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787978" y="556449"/>
          <a:ext cx="2510548" cy="2078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295275</xdr:colOff>
      <xdr:row>1</xdr:row>
      <xdr:rowOff>1401</xdr:rowOff>
    </xdr:from>
    <xdr:to>
      <xdr:col>2</xdr:col>
      <xdr:colOff>429768</xdr:colOff>
      <xdr:row>3</xdr:row>
      <xdr:rowOff>328613</xdr:rowOff>
    </xdr:to>
    <xdr:pic>
      <xdr:nvPicPr>
        <xdr:cNvPr id="2" name="Imagen 1">
          <a:extLst>
            <a:ext uri="{FF2B5EF4-FFF2-40B4-BE49-F238E27FC236}">
              <a16:creationId xmlns:a16="http://schemas.microsoft.com/office/drawing/2014/main" id="{9E565DF2-A823-4055-89F1-28F9D547AB8D}"/>
            </a:ext>
          </a:extLst>
        </xdr:cNvPr>
        <xdr:cNvPicPr>
          <a:picLocks noChangeAspect="1" noChangeArrowheads="1"/>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rcRect/>
        <a:stretch>
          <a:fillRect/>
        </a:stretch>
      </xdr:blipFill>
      <xdr:spPr bwMode="auto">
        <a:xfrm>
          <a:off x="295275" y="201426"/>
          <a:ext cx="2696718" cy="11082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cvillanueva/Desktop/Copia%20de%20MRC%20GESTI&#211;N%20DE%20CR&#201;DITO%20V14.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Documents/MAPA%20DE%20RIESGOS%20DE%20CORRUPCION/MRC%202021/MRC%20CONTRATACION%20EMERGENCIA%20SANITARIA/IDENTIFICACI&#211;N/MATRIZ%20DE%20RIESGOS%20DE%20CORRUPCI&#211;N%20CONTRATACI&#211;N%20EMERGENCIA%20SANITARI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Clasificación del Riesgo"/>
      <sheetName val="DAFP V14"/>
      <sheetName val="Encuesta de Probablilidad"/>
      <sheetName val="Probabilidad"/>
      <sheetName val="Impacto"/>
      <sheetName val="Controles"/>
    </sheetNames>
    <sheetDataSet>
      <sheetData sheetId="0"/>
      <sheetData sheetId="1"/>
      <sheetData sheetId="2"/>
      <sheetData sheetId="3"/>
      <sheetData sheetId="4"/>
      <sheetData sheetId="5"/>
      <sheetData sheetId="6">
        <row r="41">
          <cell r="D41" t="str">
            <v>FUERTE</v>
          </cell>
        </row>
        <row r="118">
          <cell r="D118" t="str">
            <v>Calificación entre 0 y 85</v>
          </cell>
          <cell r="K118" t="str">
            <v>Calificación entre 0 y 85</v>
          </cell>
          <cell r="R118" t="str">
            <v>Calificación entre 0 y 85</v>
          </cell>
          <cell r="Y118" t="str">
            <v>Calificación entre 0 y 85</v>
          </cell>
          <cell r="AF118" t="str">
            <v>Calificación entre 0 y 85</v>
          </cell>
        </row>
        <row r="119">
          <cell r="D119">
            <v>0</v>
          </cell>
          <cell r="K119">
            <v>0</v>
          </cell>
          <cell r="R119">
            <v>0</v>
          </cell>
          <cell r="Y119">
            <v>0</v>
          </cell>
          <cell r="AF119">
            <v>0</v>
          </cell>
        </row>
        <row r="163">
          <cell r="D163" t="str">
            <v>Calificación entre 0 y 85</v>
          </cell>
          <cell r="K163" t="str">
            <v>Calificación entre 0 y 85</v>
          </cell>
          <cell r="R163" t="str">
            <v>Calificación entre 0 y 85</v>
          </cell>
        </row>
        <row r="164">
          <cell r="D164">
            <v>90</v>
          </cell>
          <cell r="K164">
            <v>0</v>
          </cell>
          <cell r="R164">
            <v>0</v>
          </cell>
        </row>
        <row r="207">
          <cell r="D207" t="str">
            <v>Calificación entre 0 y 85</v>
          </cell>
          <cell r="K207" t="str">
            <v>Calificación entre 0 y 85</v>
          </cell>
          <cell r="R207" t="str">
            <v>Calificación entre 0 y 85</v>
          </cell>
        </row>
        <row r="208">
          <cell r="D208">
            <v>0</v>
          </cell>
          <cell r="K208">
            <v>0</v>
          </cell>
          <cell r="R208">
            <v>0</v>
          </cell>
        </row>
        <row r="252">
          <cell r="D252" t="str">
            <v>Calificación entre 0 y 85</v>
          </cell>
          <cell r="K252" t="str">
            <v>Calificación entre 0 y 85</v>
          </cell>
          <cell r="R252" t="str">
            <v>Calificación entre 0 y 85</v>
          </cell>
        </row>
        <row r="253">
          <cell r="D253">
            <v>0</v>
          </cell>
          <cell r="K253">
            <v>0</v>
          </cell>
          <cell r="R253">
            <v>0</v>
          </cell>
        </row>
        <row r="296">
          <cell r="D296" t="str">
            <v>Calificación entre 0 y 85</v>
          </cell>
          <cell r="K296" t="str">
            <v>Calificación entre 0 y 85</v>
          </cell>
          <cell r="R296" t="str">
            <v>Calificación entre 0 y 85</v>
          </cell>
          <cell r="Y296" t="str">
            <v>Calificación entre 0 y 85</v>
          </cell>
        </row>
        <row r="297">
          <cell r="D297">
            <v>0</v>
          </cell>
          <cell r="K297">
            <v>0</v>
          </cell>
          <cell r="R297">
            <v>0</v>
          </cell>
          <cell r="Y297">
            <v>0</v>
          </cell>
        </row>
        <row r="341">
          <cell r="D341" t="str">
            <v>Calificación entre 0 y 85</v>
          </cell>
          <cell r="K341" t="str">
            <v>Calificación entre 0 y 85</v>
          </cell>
          <cell r="R341" t="str">
            <v>Calificación entre 0 y 85</v>
          </cell>
        </row>
        <row r="342">
          <cell r="D342">
            <v>0</v>
          </cell>
          <cell r="K342">
            <v>0</v>
          </cell>
          <cell r="R342">
            <v>0</v>
          </cell>
        </row>
        <row r="385">
          <cell r="D385" t="str">
            <v>Calificación entre 0 y 85</v>
          </cell>
        </row>
        <row r="386">
          <cell r="R386">
            <v>0</v>
          </cell>
        </row>
        <row r="431">
          <cell r="D431">
            <v>0</v>
          </cell>
          <cell r="R431">
            <v>0</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Clasificación del Riesgo"/>
      <sheetName val="Gestión Comercial"/>
      <sheetName val="Gestión Humana"/>
      <sheetName val="DAFP V14"/>
      <sheetName val="Encuesta de Probablilidad"/>
      <sheetName val="Probabilidad"/>
      <sheetName val="Impacto"/>
      <sheetName val="Controles"/>
    </sheetNames>
    <sheetDataSet>
      <sheetData sheetId="0"/>
      <sheetData sheetId="1"/>
      <sheetData sheetId="2"/>
      <sheetData sheetId="3"/>
      <sheetData sheetId="4"/>
      <sheetData sheetId="5"/>
      <sheetData sheetId="6"/>
      <sheetData sheetId="7"/>
      <sheetData sheetId="8">
        <row r="42">
          <cell r="B42" t="str">
            <v>FUERTE</v>
          </cell>
          <cell r="C42" t="str">
            <v>FUERTE</v>
          </cell>
          <cell r="D42" t="str">
            <v>FUERTE</v>
          </cell>
          <cell r="I42" t="str">
            <v>FUERTE</v>
          </cell>
          <cell r="J42" t="str">
            <v>FUERTE</v>
          </cell>
          <cell r="K42" t="str">
            <v>FUERTE</v>
          </cell>
          <cell r="P42" t="str">
            <v>FUERTE</v>
          </cell>
          <cell r="Q42" t="str">
            <v>FUERTE</v>
          </cell>
          <cell r="R42" t="str">
            <v>FUERTE</v>
          </cell>
          <cell r="W42" t="str">
            <v>FUERTE</v>
          </cell>
          <cell r="X42" t="str">
            <v>FUERTE</v>
          </cell>
          <cell r="Y42" t="str">
            <v>FUERTE</v>
          </cell>
        </row>
        <row r="85">
          <cell r="B85" t="str">
            <v>FUERTE</v>
          </cell>
          <cell r="C85" t="str">
            <v>FUERTE</v>
          </cell>
          <cell r="D85" t="str">
            <v>FUERTE</v>
          </cell>
          <cell r="I85" t="str">
            <v>FUERTE</v>
          </cell>
          <cell r="J85" t="str">
            <v>FUERTE</v>
          </cell>
          <cell r="K85" t="str">
            <v>FUERTE</v>
          </cell>
          <cell r="P85" t="str">
            <v>FUERTE</v>
          </cell>
          <cell r="Q85" t="str">
            <v>FUERTE</v>
          </cell>
          <cell r="R85" t="str">
            <v>FUERTE</v>
          </cell>
          <cell r="W85" t="str">
            <v>FUERTE</v>
          </cell>
          <cell r="X85" t="str">
            <v>FUERTE</v>
          </cell>
          <cell r="Y85" t="str">
            <v>FUERTE</v>
          </cell>
          <cell r="AD85" t="str">
            <v>FUERTE</v>
          </cell>
          <cell r="AE85" t="str">
            <v>FUERTE</v>
          </cell>
          <cell r="AF85" t="str">
            <v>FUERTE</v>
          </cell>
        </row>
        <row r="128">
          <cell r="B128" t="str">
            <v>FUERTE</v>
          </cell>
          <cell r="C128" t="str">
            <v>FUERTE</v>
          </cell>
          <cell r="D128" t="str">
            <v>FUERTE</v>
          </cell>
          <cell r="I128" t="str">
            <v>FUERTE</v>
          </cell>
          <cell r="J128" t="str">
            <v>FUERTE</v>
          </cell>
          <cell r="K128" t="str">
            <v>FUERTE</v>
          </cell>
          <cell r="P128" t="str">
            <v>FUERTE</v>
          </cell>
          <cell r="Q128" t="str">
            <v>FUERTE</v>
          </cell>
          <cell r="R128" t="str">
            <v>FUERTE</v>
          </cell>
          <cell r="W128" t="str">
            <v>FUERTE</v>
          </cell>
          <cell r="X128" t="str">
            <v>FUERTE</v>
          </cell>
          <cell r="Y128" t="str">
            <v>FUERTE</v>
          </cell>
        </row>
        <row r="171">
          <cell r="B171" t="str">
            <v>FUERTE</v>
          </cell>
          <cell r="C171" t="str">
            <v>FUERTE</v>
          </cell>
          <cell r="D171" t="str">
            <v>FUERTE</v>
          </cell>
          <cell r="I171" t="str">
            <v>FUERTE</v>
          </cell>
          <cell r="J171" t="str">
            <v>FUERTE</v>
          </cell>
          <cell r="K171" t="str">
            <v>FUERTE</v>
          </cell>
          <cell r="P171" t="str">
            <v>FUERTE</v>
          </cell>
          <cell r="Q171" t="str">
            <v>FUERTE</v>
          </cell>
          <cell r="R171" t="str">
            <v>FUERTE</v>
          </cell>
          <cell r="W171" t="str">
            <v>FUERTE</v>
          </cell>
          <cell r="X171" t="str">
            <v>FUERTE</v>
          </cell>
          <cell r="Y171" t="str">
            <v>FUERTE</v>
          </cell>
        </row>
        <row r="214">
          <cell r="B214" t="str">
            <v>FUERTE</v>
          </cell>
          <cell r="C214" t="str">
            <v>FUERTE</v>
          </cell>
          <cell r="D214" t="str">
            <v>FUERTE</v>
          </cell>
          <cell r="I214" t="str">
            <v>FUERTE</v>
          </cell>
          <cell r="J214" t="str">
            <v>FUERTE</v>
          </cell>
          <cell r="K214" t="str">
            <v>FUERTE</v>
          </cell>
          <cell r="P214" t="str">
            <v>FUERTE</v>
          </cell>
          <cell r="Q214" t="str">
            <v>FUERTE</v>
          </cell>
          <cell r="R214" t="str">
            <v>FUERTE</v>
          </cell>
          <cell r="W214" t="str">
            <v>FUERTE</v>
          </cell>
          <cell r="X214" t="str">
            <v>FUERTE</v>
          </cell>
          <cell r="Y214" t="str">
            <v>FUERTE</v>
          </cell>
        </row>
        <row r="257">
          <cell r="B257" t="str">
            <v>FUERTE</v>
          </cell>
          <cell r="C257" t="str">
            <v>FUERTE</v>
          </cell>
          <cell r="D257" t="str">
            <v>FUERTE</v>
          </cell>
          <cell r="I257" t="str">
            <v>FUERTE</v>
          </cell>
          <cell r="J257" t="str">
            <v>FUERTE</v>
          </cell>
          <cell r="K257" t="str">
            <v>FUERTE</v>
          </cell>
          <cell r="P257" t="str">
            <v>FUERTE</v>
          </cell>
          <cell r="Q257" t="str">
            <v>FUERTE</v>
          </cell>
          <cell r="R257" t="str">
            <v>FUERTE</v>
          </cell>
          <cell r="W257" t="str">
            <v>FUERTE</v>
          </cell>
          <cell r="X257" t="str">
            <v>FUERTE</v>
          </cell>
          <cell r="Y257" t="str">
            <v>FUERTE</v>
          </cell>
        </row>
        <row r="300">
          <cell r="B300" t="str">
            <v>FUERTE</v>
          </cell>
          <cell r="D300" t="str">
            <v>FUERTE</v>
          </cell>
          <cell r="I300" t="str">
            <v>FUERTE</v>
          </cell>
          <cell r="J300" t="str">
            <v>FUERTE</v>
          </cell>
          <cell r="K300" t="str">
            <v>FUERTE</v>
          </cell>
          <cell r="P300" t="str">
            <v>FUERTE</v>
          </cell>
          <cell r="Q300" t="str">
            <v>FUERTE</v>
          </cell>
          <cell r="R300" t="str">
            <v>FUERTE</v>
          </cell>
          <cell r="W300" t="str">
            <v>FUERTE</v>
          </cell>
          <cell r="X300" t="str">
            <v>FUERTE</v>
          </cell>
          <cell r="Y300" t="str">
            <v>FUERTE</v>
          </cell>
          <cell r="AD300" t="str">
            <v>FUERTE</v>
          </cell>
          <cell r="AE300" t="str">
            <v>FUERTE</v>
          </cell>
          <cell r="AF300" t="str">
            <v>FUERTE</v>
          </cell>
        </row>
        <row r="343">
          <cell r="B343" t="str">
            <v>FUERTE</v>
          </cell>
          <cell r="C343" t="str">
            <v>FUERTE</v>
          </cell>
          <cell r="D343" t="str">
            <v>FUERTE</v>
          </cell>
          <cell r="I343" t="str">
            <v>FUERTE</v>
          </cell>
          <cell r="J343" t="str">
            <v>FUERTE</v>
          </cell>
          <cell r="K343" t="str">
            <v>FUERTE</v>
          </cell>
          <cell r="P343" t="str">
            <v>FUERTE</v>
          </cell>
          <cell r="Q343" t="str">
            <v>FUERTE</v>
          </cell>
          <cell r="R343" t="str">
            <v>FUERTE</v>
          </cell>
          <cell r="W343" t="str">
            <v>FUERTE</v>
          </cell>
          <cell r="X343" t="str">
            <v>FUERTE</v>
          </cell>
          <cell r="Y343" t="str">
            <v>FUERTE</v>
          </cell>
          <cell r="AD343" t="str">
            <v>FUERTE</v>
          </cell>
          <cell r="AE343" t="str">
            <v>FUERTE</v>
          </cell>
          <cell r="AF343" t="str">
            <v>FUERTE</v>
          </cell>
          <cell r="AK343" t="str">
            <v>FUERTE</v>
          </cell>
          <cell r="AL343" t="str">
            <v>FUERTE</v>
          </cell>
          <cell r="AM343" t="str">
            <v>FUERTE</v>
          </cell>
        </row>
        <row r="386">
          <cell r="B386" t="str">
            <v>FUERTE</v>
          </cell>
          <cell r="C386" t="str">
            <v>FUERTE</v>
          </cell>
          <cell r="D386" t="str">
            <v>FUERTE</v>
          </cell>
          <cell r="I386" t="str">
            <v>FUERTE</v>
          </cell>
          <cell r="J386" t="str">
            <v>FUERTE</v>
          </cell>
          <cell r="K386" t="str">
            <v>FUERTE</v>
          </cell>
          <cell r="P386" t="str">
            <v>FUERTE</v>
          </cell>
          <cell r="Q386" t="str">
            <v>FUERTE</v>
          </cell>
          <cell r="R386" t="str">
            <v>FUERTE</v>
          </cell>
        </row>
        <row r="429">
          <cell r="B429" t="str">
            <v>FUERTE</v>
          </cell>
          <cell r="C429" t="str">
            <v>FUERTE</v>
          </cell>
          <cell r="D429" t="str">
            <v>FUERTE</v>
          </cell>
          <cell r="I429" t="str">
            <v>FUERTE</v>
          </cell>
          <cell r="J429" t="str">
            <v>FUERTE</v>
          </cell>
          <cell r="K429" t="str">
            <v>FUERTE</v>
          </cell>
          <cell r="P429" t="str">
            <v>FUERTE</v>
          </cell>
          <cell r="Q429" t="str">
            <v>FUERTE</v>
          </cell>
          <cell r="R429" t="str">
            <v>FUERTE</v>
          </cell>
          <cell r="W429" t="str">
            <v>FUERTE</v>
          </cell>
          <cell r="X429" t="str">
            <v>FUERTE</v>
          </cell>
          <cell r="Y429" t="str">
            <v>FUERTE</v>
          </cell>
          <cell r="AD429" t="str">
            <v>FUERTE</v>
          </cell>
          <cell r="AE429" t="str">
            <v>FUERTE</v>
          </cell>
          <cell r="AF429" t="str">
            <v>FUERTE</v>
          </cell>
          <cell r="AK429" t="str">
            <v>FUERTE</v>
          </cell>
          <cell r="AL429" t="str">
            <v>FUERTE</v>
          </cell>
          <cell r="AM429" t="str">
            <v>FUERTE</v>
          </cell>
          <cell r="AR429" t="str">
            <v>FUERTE</v>
          </cell>
          <cell r="AS429" t="str">
            <v>FUERTE</v>
          </cell>
          <cell r="AT429" t="str">
            <v>FUERTE</v>
          </cell>
        </row>
        <row r="472">
          <cell r="B472" t="str">
            <v>FUERTE</v>
          </cell>
          <cell r="C472" t="str">
            <v>MODERADO</v>
          </cell>
          <cell r="D472" t="str">
            <v>MODERADO</v>
          </cell>
          <cell r="J472" t="str">
            <v>MODERADO</v>
          </cell>
          <cell r="K472" t="str">
            <v>MODERADO</v>
          </cell>
          <cell r="P472" t="str">
            <v>FUERTE</v>
          </cell>
          <cell r="Q472" t="str">
            <v>MODERADO</v>
          </cell>
          <cell r="R472" t="str">
            <v>MODERADO</v>
          </cell>
        </row>
        <row r="515">
          <cell r="B515" t="str">
            <v>FUERTE</v>
          </cell>
          <cell r="D515" t="str">
            <v>FUERTE</v>
          </cell>
          <cell r="I515" t="str">
            <v>FUERTE</v>
          </cell>
          <cell r="J515" t="str">
            <v>FUERTE</v>
          </cell>
          <cell r="K515" t="str">
            <v>FUERTE</v>
          </cell>
          <cell r="P515" t="str">
            <v>FUERTE</v>
          </cell>
          <cell r="Q515" t="str">
            <v>FUERTE</v>
          </cell>
          <cell r="R515" t="str">
            <v>FUERTE</v>
          </cell>
          <cell r="W515" t="str">
            <v>FUERTE</v>
          </cell>
          <cell r="X515" t="str">
            <v>FUERTE</v>
          </cell>
          <cell r="Y515" t="str">
            <v>FUERTE</v>
          </cell>
          <cell r="AD515" t="str">
            <v>FUERTE</v>
          </cell>
          <cell r="AE515" t="str">
            <v>FUERTE</v>
          </cell>
          <cell r="AF515" t="str">
            <v>FUERTE</v>
          </cell>
          <cell r="AK515" t="str">
            <v>FUERTE</v>
          </cell>
          <cell r="AL515" t="str">
            <v>FUERTE</v>
          </cell>
          <cell r="AM515" t="str">
            <v>FUERTE</v>
          </cell>
        </row>
        <row r="558">
          <cell r="B558" t="str">
            <v>FUERTE</v>
          </cell>
          <cell r="C558" t="str">
            <v>FUERTE</v>
          </cell>
          <cell r="D558" t="str">
            <v>FUERTE</v>
          </cell>
          <cell r="I558" t="str">
            <v>FUERTE</v>
          </cell>
          <cell r="J558" t="str">
            <v>FUERTE</v>
          </cell>
          <cell r="K558" t="str">
            <v>FUERTE</v>
          </cell>
          <cell r="P558" t="str">
            <v>FUERTE</v>
          </cell>
          <cell r="Q558" t="str">
            <v>FUERTE</v>
          </cell>
          <cell r="R558" t="str">
            <v>FUERTE</v>
          </cell>
          <cell r="W558" t="str">
            <v>FUERTE</v>
          </cell>
          <cell r="X558" t="str">
            <v>FUERTE</v>
          </cell>
          <cell r="AD558" t="str">
            <v>FUERTE</v>
          </cell>
          <cell r="AE558" t="str">
            <v>FUERTE</v>
          </cell>
          <cell r="AF558" t="str">
            <v>FUERTE</v>
          </cell>
          <cell r="AK558" t="str">
            <v>FUERTE</v>
          </cell>
          <cell r="AL558" t="str">
            <v>FUERTE</v>
          </cell>
          <cell r="AM558" t="str">
            <v>FUERTE</v>
          </cell>
        </row>
        <row r="601">
          <cell r="B601" t="str">
            <v>FUERTE</v>
          </cell>
          <cell r="C601" t="str">
            <v>FUERTE</v>
          </cell>
          <cell r="D601" t="str">
            <v>FUERTE</v>
          </cell>
          <cell r="I601" t="str">
            <v>FUERTE</v>
          </cell>
          <cell r="J601" t="str">
            <v>FUERTE</v>
          </cell>
          <cell r="K601" t="str">
            <v>FUERTE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CC5549-A778-4F5F-A9EB-411E70960335}">
  <dimension ref="A1:AD98439"/>
  <sheetViews>
    <sheetView topLeftCell="A7" zoomScale="40" zoomScaleNormal="40" workbookViewId="0">
      <pane ySplit="2" topLeftCell="A113" activePane="bottomLeft" state="frozen"/>
      <selection activeCell="A7" sqref="A7"/>
      <selection pane="bottomLeft" activeCell="N148" sqref="N148:Q153"/>
    </sheetView>
  </sheetViews>
  <sheetFormatPr baseColWidth="10" defaultColWidth="11.42578125" defaultRowHeight="15" x14ac:dyDescent="0.25"/>
  <cols>
    <col min="1" max="1" width="11.42578125" style="10"/>
    <col min="2" max="2" width="29.85546875" style="10" customWidth="1"/>
    <col min="3" max="3" width="5.140625" style="10" customWidth="1"/>
    <col min="4" max="4" width="37.7109375" style="10" customWidth="1"/>
    <col min="5" max="5" width="32" style="10" customWidth="1"/>
    <col min="6" max="6" width="34" style="10" customWidth="1"/>
    <col min="7" max="7" width="18.28515625" style="10" customWidth="1"/>
    <col min="8" max="8" width="2.28515625" style="10" hidden="1" customWidth="1"/>
    <col min="9" max="9" width="14.85546875" style="10" bestFit="1" customWidth="1"/>
    <col min="10" max="10" width="3.42578125" style="10" hidden="1" customWidth="1"/>
    <col min="11" max="11" width="14.85546875" style="10" customWidth="1"/>
    <col min="12" max="12" width="4.42578125" style="10" hidden="1" customWidth="1"/>
    <col min="13" max="17" width="46.5703125" style="10" customWidth="1"/>
    <col min="18" max="18" width="16.85546875" style="10" customWidth="1"/>
    <col min="19" max="19" width="2.28515625" style="10" bestFit="1" customWidth="1"/>
    <col min="20" max="20" width="12.42578125" style="10" customWidth="1"/>
    <col min="21" max="21" width="3.42578125" style="10" bestFit="1" customWidth="1"/>
    <col min="22" max="22" width="12.42578125" style="10" customWidth="1"/>
    <col min="23" max="23" width="4.42578125" style="10" bestFit="1" customWidth="1"/>
    <col min="24" max="24" width="22.5703125" style="10" customWidth="1"/>
    <col min="25" max="25" width="34.85546875" style="10" customWidth="1"/>
    <col min="26" max="26" width="31.28515625" style="10" customWidth="1"/>
    <col min="27" max="27" width="28.42578125" style="10" hidden="1" customWidth="1"/>
    <col min="28" max="28" width="28.7109375" style="10" hidden="1" customWidth="1"/>
    <col min="29" max="16384" width="11.42578125" style="10"/>
  </cols>
  <sheetData>
    <row r="1" spans="1:30" ht="24.75" customHeight="1" thickBot="1" x14ac:dyDescent="0.3">
      <c r="X1" s="11"/>
    </row>
    <row r="2" spans="1:30" ht="77.25" customHeight="1" thickBot="1" x14ac:dyDescent="0.3">
      <c r="A2" s="404"/>
      <c r="B2" s="405"/>
      <c r="C2" s="405"/>
      <c r="D2" s="405"/>
      <c r="E2" s="405"/>
      <c r="F2" s="406"/>
      <c r="G2" s="407" t="s">
        <v>27</v>
      </c>
      <c r="H2" s="408"/>
      <c r="I2" s="408"/>
      <c r="J2" s="408"/>
      <c r="K2" s="408"/>
      <c r="L2" s="408"/>
      <c r="M2" s="408"/>
      <c r="N2" s="408"/>
      <c r="O2" s="408"/>
      <c r="P2" s="408"/>
      <c r="Q2" s="408"/>
      <c r="R2" s="408"/>
      <c r="S2" s="408"/>
      <c r="T2" s="408"/>
      <c r="U2" s="408"/>
      <c r="V2" s="408"/>
      <c r="W2" s="408"/>
      <c r="X2" s="408"/>
      <c r="Y2" s="408"/>
      <c r="Z2" s="409"/>
      <c r="AA2" s="12"/>
      <c r="AB2" s="12"/>
    </row>
    <row r="3" spans="1:30" ht="43.5" customHeight="1" thickBot="1" x14ac:dyDescent="0.3">
      <c r="A3" s="410" t="s">
        <v>2</v>
      </c>
      <c r="B3" s="411"/>
      <c r="C3" s="411"/>
      <c r="D3" s="411"/>
      <c r="E3" s="411"/>
      <c r="F3" s="412"/>
      <c r="G3" s="413" t="s">
        <v>26</v>
      </c>
      <c r="H3" s="414"/>
      <c r="I3" s="414"/>
      <c r="J3" s="414"/>
      <c r="K3" s="414"/>
      <c r="L3" s="414"/>
      <c r="M3" s="414"/>
      <c r="N3" s="414"/>
      <c r="O3" s="414"/>
      <c r="P3" s="414"/>
      <c r="Q3" s="414"/>
      <c r="R3" s="414"/>
      <c r="S3" s="414"/>
      <c r="T3" s="414"/>
      <c r="U3" s="414"/>
      <c r="V3" s="414"/>
      <c r="W3" s="414"/>
      <c r="X3" s="414"/>
      <c r="Y3" s="414"/>
      <c r="Z3" s="415"/>
      <c r="AA3" s="13"/>
      <c r="AB3" s="13"/>
    </row>
    <row r="4" spans="1:30" ht="56.25" customHeight="1" thickBot="1" x14ac:dyDescent="0.3">
      <c r="A4" s="416" t="s">
        <v>9</v>
      </c>
      <c r="B4" s="417"/>
      <c r="C4" s="417"/>
      <c r="D4" s="417"/>
      <c r="E4" s="417"/>
      <c r="F4" s="418"/>
      <c r="G4" s="419" t="s">
        <v>28</v>
      </c>
      <c r="H4" s="420"/>
      <c r="I4" s="420"/>
      <c r="J4" s="420"/>
      <c r="K4" s="420"/>
      <c r="L4" s="420"/>
      <c r="M4" s="420"/>
      <c r="N4" s="420"/>
      <c r="O4" s="420"/>
      <c r="P4" s="420"/>
      <c r="Q4" s="420"/>
      <c r="R4" s="420"/>
      <c r="S4" s="420"/>
      <c r="T4" s="420"/>
      <c r="U4" s="420"/>
      <c r="V4" s="420"/>
      <c r="W4" s="420"/>
      <c r="X4" s="420"/>
      <c r="Y4" s="420"/>
      <c r="Z4" s="421"/>
      <c r="AA4" s="14"/>
      <c r="AB4" s="14"/>
    </row>
    <row r="5" spans="1:30" s="15" customFormat="1" ht="33" customHeight="1" thickBot="1" x14ac:dyDescent="0.3">
      <c r="A5" s="426" t="s">
        <v>16</v>
      </c>
      <c r="B5" s="426"/>
      <c r="C5" s="426"/>
      <c r="D5" s="426"/>
      <c r="E5" s="426"/>
      <c r="F5" s="426"/>
      <c r="G5" s="427" t="s">
        <v>17</v>
      </c>
      <c r="H5" s="427"/>
      <c r="I5" s="427"/>
      <c r="J5" s="427"/>
      <c r="K5" s="427"/>
      <c r="L5" s="427"/>
      <c r="M5" s="428"/>
      <c r="N5" s="428"/>
      <c r="O5" s="428"/>
      <c r="P5" s="428"/>
      <c r="Q5" s="428"/>
      <c r="R5" s="428"/>
      <c r="S5" s="428"/>
      <c r="T5" s="428"/>
      <c r="U5" s="428"/>
      <c r="V5" s="428"/>
      <c r="W5" s="428"/>
      <c r="X5" s="427" t="s">
        <v>175</v>
      </c>
      <c r="Y5" s="427"/>
      <c r="Z5" s="427"/>
      <c r="AA5" s="429"/>
      <c r="AB5" s="429"/>
      <c r="AC5" s="429"/>
      <c r="AD5" s="429"/>
    </row>
    <row r="6" spans="1:30" s="16" customFormat="1" ht="24" customHeight="1" thickBot="1" x14ac:dyDescent="0.3">
      <c r="A6" s="430" t="s">
        <v>8</v>
      </c>
      <c r="B6" s="431"/>
      <c r="C6" s="422" t="s">
        <v>0</v>
      </c>
      <c r="D6" s="422" t="s">
        <v>1</v>
      </c>
      <c r="E6" s="422" t="s">
        <v>24</v>
      </c>
      <c r="F6" s="422" t="s">
        <v>18</v>
      </c>
      <c r="G6" s="425" t="s">
        <v>19</v>
      </c>
      <c r="H6" s="425"/>
      <c r="I6" s="425"/>
      <c r="J6" s="425"/>
      <c r="K6" s="425"/>
      <c r="L6" s="425"/>
      <c r="M6" s="422" t="s">
        <v>20</v>
      </c>
      <c r="N6" s="422" t="s">
        <v>21</v>
      </c>
      <c r="O6" s="422" t="s">
        <v>29</v>
      </c>
      <c r="P6" s="422" t="s">
        <v>30</v>
      </c>
      <c r="Q6" s="422" t="s">
        <v>31</v>
      </c>
      <c r="R6" s="425" t="s">
        <v>6</v>
      </c>
      <c r="S6" s="425"/>
      <c r="T6" s="425"/>
      <c r="U6" s="425"/>
      <c r="V6" s="425"/>
      <c r="W6" s="425"/>
      <c r="X6" s="422" t="s">
        <v>176</v>
      </c>
      <c r="Y6" s="425" t="s">
        <v>177</v>
      </c>
      <c r="Z6" s="425" t="s">
        <v>178</v>
      </c>
      <c r="AA6" s="440"/>
      <c r="AB6" s="440"/>
      <c r="AC6" s="440"/>
      <c r="AD6" s="440"/>
    </row>
    <row r="7" spans="1:30" s="16" customFormat="1" ht="16.5" customHeight="1" thickBot="1" x14ac:dyDescent="0.3">
      <c r="A7" s="432"/>
      <c r="B7" s="433"/>
      <c r="C7" s="423"/>
      <c r="D7" s="423"/>
      <c r="E7" s="423"/>
      <c r="F7" s="423"/>
      <c r="G7" s="425" t="s">
        <v>5</v>
      </c>
      <c r="H7" s="425"/>
      <c r="I7" s="425"/>
      <c r="J7" s="425"/>
      <c r="K7" s="425"/>
      <c r="L7" s="425"/>
      <c r="M7" s="423"/>
      <c r="N7" s="423"/>
      <c r="O7" s="423"/>
      <c r="P7" s="423"/>
      <c r="Q7" s="423"/>
      <c r="R7" s="422" t="s">
        <v>7</v>
      </c>
      <c r="S7" s="422"/>
      <c r="T7" s="422" t="s">
        <v>3</v>
      </c>
      <c r="U7" s="422"/>
      <c r="V7" s="422" t="s">
        <v>4</v>
      </c>
      <c r="W7" s="422"/>
      <c r="X7" s="423"/>
      <c r="Y7" s="425"/>
      <c r="Z7" s="425"/>
      <c r="AA7" s="440"/>
      <c r="AB7" s="440"/>
      <c r="AC7" s="440"/>
      <c r="AD7" s="440"/>
    </row>
    <row r="8" spans="1:30" s="16" customFormat="1" ht="35.25" customHeight="1" thickBot="1" x14ac:dyDescent="0.3">
      <c r="A8" s="434"/>
      <c r="B8" s="435"/>
      <c r="C8" s="424"/>
      <c r="D8" s="424"/>
      <c r="E8" s="424"/>
      <c r="F8" s="424"/>
      <c r="G8" s="441" t="s">
        <v>7</v>
      </c>
      <c r="H8" s="442"/>
      <c r="I8" s="441" t="s">
        <v>3</v>
      </c>
      <c r="J8" s="442"/>
      <c r="K8" s="441" t="s">
        <v>4</v>
      </c>
      <c r="L8" s="442"/>
      <c r="M8" s="424"/>
      <c r="N8" s="424"/>
      <c r="O8" s="424"/>
      <c r="P8" s="424"/>
      <c r="Q8" s="424"/>
      <c r="R8" s="424"/>
      <c r="S8" s="424"/>
      <c r="T8" s="424"/>
      <c r="U8" s="424"/>
      <c r="V8" s="424"/>
      <c r="W8" s="424"/>
      <c r="X8" s="423"/>
      <c r="Y8" s="422"/>
      <c r="Z8" s="422"/>
      <c r="AA8" s="9"/>
      <c r="AB8" s="9"/>
      <c r="AC8" s="9"/>
      <c r="AD8" s="9"/>
    </row>
    <row r="9" spans="1:30" ht="51.75" thickBot="1" x14ac:dyDescent="0.3">
      <c r="A9" s="439" t="s">
        <v>179</v>
      </c>
      <c r="B9" s="439"/>
      <c r="C9" s="436">
        <v>1</v>
      </c>
      <c r="D9" s="438" t="s">
        <v>180</v>
      </c>
      <c r="E9" s="20" t="s">
        <v>32</v>
      </c>
      <c r="F9" s="26" t="s">
        <v>181</v>
      </c>
      <c r="G9" s="436" t="s">
        <v>22</v>
      </c>
      <c r="H9" s="436">
        <f>IF(G9="Rara Vez",1,IF(G9="Improbable",2,IF(G9="Posible",3,IF(G9="Probable",4,IF(G9="Casi Seguro",5,0)))))</f>
        <v>1</v>
      </c>
      <c r="I9" s="436" t="s">
        <v>13</v>
      </c>
      <c r="J9" s="436">
        <f>IF(I9="Moderado",5,IF(I9="Mayor",10,IF(I9="Catastrófico",20,0)))</f>
        <v>20</v>
      </c>
      <c r="K9" s="437" t="str">
        <f>IF(L9=0,"",IF(L9&lt;=10,"Baja",IF(L9&lt;=25,"Moderada",IF(L9&lt;=50,"Alta",IF(L9&lt;=100,"Extrema")))))</f>
        <v>Moderada</v>
      </c>
      <c r="L9" s="436">
        <f>+H9*J9</f>
        <v>20</v>
      </c>
      <c r="M9" s="30" t="s">
        <v>183</v>
      </c>
      <c r="N9" s="21" t="s">
        <v>184</v>
      </c>
      <c r="O9" s="17" t="s">
        <v>185</v>
      </c>
      <c r="P9" s="22" t="s">
        <v>186</v>
      </c>
      <c r="Q9" s="17" t="s">
        <v>187</v>
      </c>
      <c r="R9" s="436" t="s">
        <v>22</v>
      </c>
      <c r="S9" s="436">
        <f>IF(R9="Rara Vez",1,IF(R9="Improbable",2,IF(R9="Posible",3,IF(R9="Probable",4,IF(R9="Casi Seguro",5,0)))))</f>
        <v>1</v>
      </c>
      <c r="T9" s="436" t="s">
        <v>11</v>
      </c>
      <c r="U9" s="436">
        <f>IF(T9="Moderado",5,IF(T9="Mayor",10,IF(T9="Catastrófico",20,0)))</f>
        <v>5</v>
      </c>
      <c r="V9" s="437" t="str">
        <f>IF(W9=0,"",IF(W9&lt;=10,"Baja",IF(W9&lt;=25,"Moderada",IF(W9&lt;=50,"Alta",IF(W9&lt;=100,"Extrema")))))</f>
        <v>Baja</v>
      </c>
      <c r="W9" s="436">
        <f>+S9*U9</f>
        <v>5</v>
      </c>
      <c r="X9" s="443" t="s">
        <v>189</v>
      </c>
      <c r="Y9" s="443" t="s">
        <v>190</v>
      </c>
      <c r="Z9" s="443" t="s">
        <v>191</v>
      </c>
    </row>
    <row r="10" spans="1:30" ht="39" thickBot="1" x14ac:dyDescent="0.3">
      <c r="A10" s="439"/>
      <c r="B10" s="439"/>
      <c r="C10" s="436"/>
      <c r="D10" s="438"/>
      <c r="E10" s="20" t="s">
        <v>36</v>
      </c>
      <c r="F10" s="26" t="s">
        <v>192</v>
      </c>
      <c r="G10" s="436"/>
      <c r="H10" s="436"/>
      <c r="I10" s="436"/>
      <c r="J10" s="436"/>
      <c r="K10" s="437"/>
      <c r="L10" s="436"/>
      <c r="M10" s="30" t="s">
        <v>193</v>
      </c>
      <c r="N10" s="21" t="s">
        <v>194</v>
      </c>
      <c r="O10" s="17" t="s">
        <v>195</v>
      </c>
      <c r="P10" s="22" t="s">
        <v>196</v>
      </c>
      <c r="Q10" s="17" t="s">
        <v>197</v>
      </c>
      <c r="R10" s="436"/>
      <c r="S10" s="436"/>
      <c r="T10" s="436"/>
      <c r="U10" s="436"/>
      <c r="V10" s="437"/>
      <c r="W10" s="436"/>
      <c r="X10" s="443"/>
      <c r="Y10" s="443"/>
      <c r="Z10" s="443"/>
    </row>
    <row r="11" spans="1:30" ht="60.75" thickBot="1" x14ac:dyDescent="0.3">
      <c r="A11" s="444" t="s">
        <v>198</v>
      </c>
      <c r="B11" s="444"/>
      <c r="C11" s="27">
        <v>2</v>
      </c>
      <c r="D11" s="26" t="s">
        <v>199</v>
      </c>
      <c r="E11" s="20" t="s">
        <v>200</v>
      </c>
      <c r="F11" s="26" t="s">
        <v>77</v>
      </c>
      <c r="G11" s="27" t="s">
        <v>12</v>
      </c>
      <c r="H11" s="27">
        <f>IF(G11="Rara Vez",1,IF(G11="Improbable",2,IF(G11="Posible",3,IF(G11="Probable",4,IF(G11="Casi Seguro",5,0)))))</f>
        <v>2</v>
      </c>
      <c r="I11" s="27" t="s">
        <v>10</v>
      </c>
      <c r="J11" s="27">
        <f>IF(I11="Moderado",5,IF(I11="Mayor",10,IF(I11="Catastrófico",20,0)))</f>
        <v>10</v>
      </c>
      <c r="K11" s="24" t="str">
        <f>IF(L11=0,"",IF(L11&lt;=10,"Baja",IF(L11&lt;=25,"Moderada",IF(L11&lt;=50,"Alta",IF(L11&lt;=100,"Extrema")))))</f>
        <v>Moderada</v>
      </c>
      <c r="L11" s="27">
        <f>+H11*J11</f>
        <v>20</v>
      </c>
      <c r="M11" s="30" t="s">
        <v>201</v>
      </c>
      <c r="N11" s="21" t="s">
        <v>202</v>
      </c>
      <c r="O11" s="17" t="s">
        <v>203</v>
      </c>
      <c r="P11" s="22" t="s">
        <v>204</v>
      </c>
      <c r="Q11" s="17" t="s">
        <v>205</v>
      </c>
      <c r="R11" s="27" t="s">
        <v>22</v>
      </c>
      <c r="S11" s="27">
        <f>IF(R11="Rara Vez",1,IF(R11="Improbable",2,IF(R11="Posible",3,IF(R11="Probable",4,IF(R11="Casi Seguro",5,0)))))</f>
        <v>1</v>
      </c>
      <c r="T11" s="27" t="s">
        <v>10</v>
      </c>
      <c r="U11" s="27">
        <f>IF(T11="Moderado",5,IF(T11="Mayor",10,IF(T11="Catastrófico",20,0)))</f>
        <v>10</v>
      </c>
      <c r="V11" s="24" t="str">
        <f>IF(W11=0,"",IF(W11&lt;=10,"Baja",IF(W11&lt;=25,"Moderada",IF(W11&lt;=50,"Alta",IF(W11&lt;=100,"Extrema")))))</f>
        <v>Baja</v>
      </c>
      <c r="W11" s="27">
        <f>+S11*U11</f>
        <v>10</v>
      </c>
      <c r="X11" s="31" t="s">
        <v>189</v>
      </c>
      <c r="Y11" s="31" t="s">
        <v>190</v>
      </c>
      <c r="Z11" s="31" t="s">
        <v>206</v>
      </c>
    </row>
    <row r="12" spans="1:30" ht="26.25" thickBot="1" x14ac:dyDescent="0.3">
      <c r="A12" s="444" t="s">
        <v>207</v>
      </c>
      <c r="B12" s="444"/>
      <c r="C12" s="436">
        <v>3</v>
      </c>
      <c r="D12" s="445" t="s">
        <v>208</v>
      </c>
      <c r="E12" s="20" t="s">
        <v>209</v>
      </c>
      <c r="F12" s="26" t="s">
        <v>75</v>
      </c>
      <c r="G12" s="436" t="s">
        <v>22</v>
      </c>
      <c r="H12" s="436">
        <f>IF(G12="Rara Vez",1,IF(G12="Improbable",2,IF(G12="Posible",3,IF(G12="Probable",4,IF(G12="Casi Seguro",5,0)))))</f>
        <v>1</v>
      </c>
      <c r="I12" s="436" t="s">
        <v>10</v>
      </c>
      <c r="J12" s="436">
        <f>IF(I12="Moderado",5,IF(I12="Mayor",10,IF(I12="Catastrófico",20,0)))</f>
        <v>10</v>
      </c>
      <c r="K12" s="437" t="str">
        <f>IF(L12=0,"",IF(L12&lt;=10,"Baja",IF(L12&lt;=25,"Moderada",IF(L12&lt;=50,"Alta",IF(L12&lt;=100,"Extrema")))))</f>
        <v>Baja</v>
      </c>
      <c r="L12" s="436">
        <f>+H12*J12</f>
        <v>10</v>
      </c>
      <c r="M12" s="449" t="s">
        <v>210</v>
      </c>
      <c r="N12" s="450" t="s">
        <v>211</v>
      </c>
      <c r="O12" s="446" t="s">
        <v>212</v>
      </c>
      <c r="P12" s="446" t="s">
        <v>213</v>
      </c>
      <c r="Q12" s="446" t="s">
        <v>205</v>
      </c>
      <c r="R12" s="436" t="s">
        <v>22</v>
      </c>
      <c r="S12" s="436">
        <f>IF(R12="Rara Vez",1,IF(R12="Improbable",2,IF(R12="Posible",3,IF(R12="Probable",4,IF(R12="Casi Seguro",5,0)))))</f>
        <v>1</v>
      </c>
      <c r="T12" s="436" t="s">
        <v>10</v>
      </c>
      <c r="U12" s="436">
        <f>IF(T12="Moderado",5,IF(T12="Mayor",10,IF(T12="Catastrófico",20,0)))</f>
        <v>10</v>
      </c>
      <c r="V12" s="437" t="str">
        <f>IF(W12=0,"",IF(W12&lt;=10,"Baja",IF(W12&lt;=25,"Moderada",IF(W12&lt;=50,"Alta",IF(W12&lt;=100,"Extrema")))))</f>
        <v>Baja</v>
      </c>
      <c r="W12" s="436">
        <f>+S12*U12</f>
        <v>10</v>
      </c>
      <c r="X12" s="447" t="s">
        <v>189</v>
      </c>
      <c r="Y12" s="447" t="s">
        <v>190</v>
      </c>
      <c r="Z12" s="447" t="s">
        <v>214</v>
      </c>
    </row>
    <row r="13" spans="1:30" ht="26.25" thickBot="1" x14ac:dyDescent="0.3">
      <c r="A13" s="444"/>
      <c r="B13" s="444"/>
      <c r="C13" s="436"/>
      <c r="D13" s="445"/>
      <c r="E13" s="448" t="s">
        <v>43</v>
      </c>
      <c r="F13" s="26" t="s">
        <v>76</v>
      </c>
      <c r="G13" s="436"/>
      <c r="H13" s="436"/>
      <c r="I13" s="436"/>
      <c r="J13" s="436"/>
      <c r="K13" s="437"/>
      <c r="L13" s="436"/>
      <c r="M13" s="449"/>
      <c r="N13" s="450"/>
      <c r="O13" s="446"/>
      <c r="P13" s="446"/>
      <c r="Q13" s="446"/>
      <c r="R13" s="436"/>
      <c r="S13" s="436"/>
      <c r="T13" s="436"/>
      <c r="U13" s="436"/>
      <c r="V13" s="437"/>
      <c r="W13" s="436"/>
      <c r="X13" s="447"/>
      <c r="Y13" s="447"/>
      <c r="Z13" s="447"/>
    </row>
    <row r="14" spans="1:30" ht="15.75" thickBot="1" x14ac:dyDescent="0.3">
      <c r="A14" s="444"/>
      <c r="B14" s="444"/>
      <c r="C14" s="436"/>
      <c r="D14" s="445"/>
      <c r="E14" s="448"/>
      <c r="F14" s="26" t="s">
        <v>215</v>
      </c>
      <c r="G14" s="436"/>
      <c r="H14" s="436"/>
      <c r="I14" s="436"/>
      <c r="J14" s="436"/>
      <c r="K14" s="437"/>
      <c r="L14" s="436"/>
      <c r="M14" s="449"/>
      <c r="N14" s="450"/>
      <c r="O14" s="446"/>
      <c r="P14" s="446"/>
      <c r="Q14" s="446"/>
      <c r="R14" s="436"/>
      <c r="S14" s="436"/>
      <c r="T14" s="436"/>
      <c r="U14" s="436"/>
      <c r="V14" s="437"/>
      <c r="W14" s="436"/>
      <c r="X14" s="447"/>
      <c r="Y14" s="447"/>
      <c r="Z14" s="447"/>
    </row>
    <row r="15" spans="1:30" ht="26.25" thickBot="1" x14ac:dyDescent="0.3">
      <c r="A15" s="444"/>
      <c r="B15" s="444"/>
      <c r="C15" s="436"/>
      <c r="D15" s="445"/>
      <c r="E15" s="448" t="s">
        <v>216</v>
      </c>
      <c r="F15" s="26" t="s">
        <v>78</v>
      </c>
      <c r="G15" s="436"/>
      <c r="H15" s="436"/>
      <c r="I15" s="436"/>
      <c r="J15" s="436"/>
      <c r="K15" s="437"/>
      <c r="L15" s="436"/>
      <c r="M15" s="449"/>
      <c r="N15" s="450"/>
      <c r="O15" s="446"/>
      <c r="P15" s="446"/>
      <c r="Q15" s="446"/>
      <c r="R15" s="436"/>
      <c r="S15" s="436"/>
      <c r="T15" s="436"/>
      <c r="U15" s="436"/>
      <c r="V15" s="437"/>
      <c r="W15" s="436"/>
      <c r="X15" s="447"/>
      <c r="Y15" s="447"/>
      <c r="Z15" s="447"/>
    </row>
    <row r="16" spans="1:30" ht="39" thickBot="1" x14ac:dyDescent="0.3">
      <c r="A16" s="444"/>
      <c r="B16" s="444"/>
      <c r="C16" s="436"/>
      <c r="D16" s="445"/>
      <c r="E16" s="448"/>
      <c r="F16" s="26" t="s">
        <v>217</v>
      </c>
      <c r="G16" s="436"/>
      <c r="H16" s="436"/>
      <c r="I16" s="436"/>
      <c r="J16" s="436"/>
      <c r="K16" s="437"/>
      <c r="L16" s="436"/>
      <c r="M16" s="449"/>
      <c r="N16" s="450"/>
      <c r="O16" s="446"/>
      <c r="P16" s="446"/>
      <c r="Q16" s="446"/>
      <c r="R16" s="436"/>
      <c r="S16" s="436"/>
      <c r="T16" s="436"/>
      <c r="U16" s="436"/>
      <c r="V16" s="437"/>
      <c r="W16" s="436"/>
      <c r="X16" s="447"/>
      <c r="Y16" s="447"/>
      <c r="Z16" s="447"/>
    </row>
    <row r="17" spans="1:26" ht="26.25" thickBot="1" x14ac:dyDescent="0.3">
      <c r="A17" s="444"/>
      <c r="B17" s="444"/>
      <c r="C17" s="436">
        <v>4</v>
      </c>
      <c r="D17" s="438" t="s">
        <v>218</v>
      </c>
      <c r="E17" s="448" t="s">
        <v>209</v>
      </c>
      <c r="F17" s="26" t="s">
        <v>75</v>
      </c>
      <c r="G17" s="436" t="s">
        <v>22</v>
      </c>
      <c r="H17" s="436">
        <f>IF(G17="Rara Vez",1,IF(G17="Improbable",2,IF(G17="Posible",3,IF(G17="Probable",4,IF(G17="Casi Seguro",5,0)))))</f>
        <v>1</v>
      </c>
      <c r="I17" s="436" t="s">
        <v>10</v>
      </c>
      <c r="J17" s="436">
        <f>IF(I17="Moderado",5,IF(I17="Mayor",10,IF(I17="Catastrófico",20,0)))</f>
        <v>10</v>
      </c>
      <c r="K17" s="437" t="str">
        <f>IF(L17=0,"",IF(L17&lt;=10,"Baja",IF(L17&lt;=25,"Moderada",IF(L17&lt;=50,"Alta",IF(L17&lt;=100,"Extrema")))))</f>
        <v>Baja</v>
      </c>
      <c r="L17" s="436">
        <f>+H17*J17</f>
        <v>10</v>
      </c>
      <c r="M17" s="446" t="s">
        <v>210</v>
      </c>
      <c r="N17" s="451" t="s">
        <v>219</v>
      </c>
      <c r="O17" s="446" t="s">
        <v>220</v>
      </c>
      <c r="P17" s="446" t="s">
        <v>213</v>
      </c>
      <c r="Q17" s="446" t="s">
        <v>205</v>
      </c>
      <c r="R17" s="436" t="s">
        <v>22</v>
      </c>
      <c r="S17" s="436">
        <f>IF(R17="Rara Vez",1,IF(R17="Improbable",2,IF(R17="Posible",3,IF(R17="Probable",4,IF(R17="Casi Seguro",5,0)))))</f>
        <v>1</v>
      </c>
      <c r="T17" s="436" t="s">
        <v>10</v>
      </c>
      <c r="U17" s="436">
        <f>IF(T17="Moderado",5,IF(T17="Mayor",10,IF(T17="Catastrófico",20,0)))</f>
        <v>10</v>
      </c>
      <c r="V17" s="437" t="str">
        <f>IF(W17=0,"",IF(W17&lt;=10,"Baja",IF(W17&lt;=25,"Moderada",IF(W17&lt;=50,"Alta",IF(W17&lt;=100,"Extrema")))))</f>
        <v>Baja</v>
      </c>
      <c r="W17" s="436">
        <f>+S17*U17</f>
        <v>10</v>
      </c>
      <c r="X17" s="443" t="s">
        <v>189</v>
      </c>
      <c r="Y17" s="443" t="s">
        <v>190</v>
      </c>
      <c r="Z17" s="443" t="s">
        <v>214</v>
      </c>
    </row>
    <row r="18" spans="1:26" ht="15.75" thickBot="1" x14ac:dyDescent="0.3">
      <c r="A18" s="444"/>
      <c r="B18" s="444"/>
      <c r="C18" s="436"/>
      <c r="D18" s="438"/>
      <c r="E18" s="448"/>
      <c r="F18" s="26" t="s">
        <v>215</v>
      </c>
      <c r="G18" s="436"/>
      <c r="H18" s="436"/>
      <c r="I18" s="436"/>
      <c r="J18" s="436"/>
      <c r="K18" s="437"/>
      <c r="L18" s="436"/>
      <c r="M18" s="446"/>
      <c r="N18" s="451"/>
      <c r="O18" s="446"/>
      <c r="P18" s="446"/>
      <c r="Q18" s="446"/>
      <c r="R18" s="436"/>
      <c r="S18" s="436"/>
      <c r="T18" s="436"/>
      <c r="U18" s="436"/>
      <c r="V18" s="437"/>
      <c r="W18" s="436"/>
      <c r="X18" s="443"/>
      <c r="Y18" s="443"/>
      <c r="Z18" s="443"/>
    </row>
    <row r="19" spans="1:26" ht="26.25" thickBot="1" x14ac:dyDescent="0.3">
      <c r="A19" s="444"/>
      <c r="B19" s="444"/>
      <c r="C19" s="436"/>
      <c r="D19" s="438"/>
      <c r="E19" s="448" t="s">
        <v>43</v>
      </c>
      <c r="F19" s="26" t="s">
        <v>76</v>
      </c>
      <c r="G19" s="436"/>
      <c r="H19" s="436"/>
      <c r="I19" s="436"/>
      <c r="J19" s="436"/>
      <c r="K19" s="437"/>
      <c r="L19" s="436"/>
      <c r="M19" s="446"/>
      <c r="N19" s="451"/>
      <c r="O19" s="446"/>
      <c r="P19" s="446"/>
      <c r="Q19" s="446"/>
      <c r="R19" s="436"/>
      <c r="S19" s="436"/>
      <c r="T19" s="436"/>
      <c r="U19" s="436"/>
      <c r="V19" s="437"/>
      <c r="W19" s="436"/>
      <c r="X19" s="443"/>
      <c r="Y19" s="443"/>
      <c r="Z19" s="443"/>
    </row>
    <row r="20" spans="1:26" ht="26.25" thickBot="1" x14ac:dyDescent="0.3">
      <c r="A20" s="444"/>
      <c r="B20" s="444"/>
      <c r="C20" s="436"/>
      <c r="D20" s="438"/>
      <c r="E20" s="448"/>
      <c r="F20" s="26" t="s">
        <v>78</v>
      </c>
      <c r="G20" s="436"/>
      <c r="H20" s="436"/>
      <c r="I20" s="436"/>
      <c r="J20" s="436"/>
      <c r="K20" s="437"/>
      <c r="L20" s="436"/>
      <c r="M20" s="446"/>
      <c r="N20" s="451"/>
      <c r="O20" s="446"/>
      <c r="P20" s="446"/>
      <c r="Q20" s="446"/>
      <c r="R20" s="436"/>
      <c r="S20" s="436"/>
      <c r="T20" s="436"/>
      <c r="U20" s="436"/>
      <c r="V20" s="437"/>
      <c r="W20" s="436"/>
      <c r="X20" s="443"/>
      <c r="Y20" s="443"/>
      <c r="Z20" s="443"/>
    </row>
    <row r="21" spans="1:26" ht="39" thickBot="1" x14ac:dyDescent="0.3">
      <c r="A21" s="444" t="s">
        <v>221</v>
      </c>
      <c r="B21" s="444"/>
      <c r="C21" s="437">
        <v>5</v>
      </c>
      <c r="D21" s="445" t="s">
        <v>222</v>
      </c>
      <c r="E21" s="438" t="s">
        <v>223</v>
      </c>
      <c r="F21" s="438" t="s">
        <v>78</v>
      </c>
      <c r="G21" s="436" t="s">
        <v>22</v>
      </c>
      <c r="H21" s="436">
        <f>IF(G21="Rara Vez",1,IF(G21="Improbable",2,IF(G21="Posible",3,IF(G21="Probable",4,IF(G21="Casi Seguro",5,0)))))</f>
        <v>1</v>
      </c>
      <c r="I21" s="436" t="s">
        <v>13</v>
      </c>
      <c r="J21" s="436">
        <f>IF(I21="Moderado",5,IF(I21="Mayor",10,IF(I21="Catastrófico",20,0)))</f>
        <v>20</v>
      </c>
      <c r="K21" s="437" t="str">
        <f>IF(L21=0,"",IF(L21&lt;=10,"Baja",IF(L21&lt;=25,"Moderada",IF(L21&lt;=50,"Alta",IF(L21&lt;=100,"Extrema")))))</f>
        <v>Moderada</v>
      </c>
      <c r="L21" s="436">
        <f>+H21*J21</f>
        <v>20</v>
      </c>
      <c r="M21" s="17" t="s">
        <v>224</v>
      </c>
      <c r="N21" s="21" t="s">
        <v>225</v>
      </c>
      <c r="O21" s="17" t="s">
        <v>226</v>
      </c>
      <c r="P21" s="22" t="s">
        <v>227</v>
      </c>
      <c r="Q21" s="17" t="s">
        <v>228</v>
      </c>
      <c r="R21" s="436" t="s">
        <v>22</v>
      </c>
      <c r="S21" s="436">
        <f>IF(R21="Rara Vez",1,IF(R21="Improbable",2,IF(R21="Posible",3,IF(R21="Probable",4,IF(R21="Casi Seguro",5,0)))))</f>
        <v>1</v>
      </c>
      <c r="T21" s="436" t="s">
        <v>11</v>
      </c>
      <c r="U21" s="436">
        <f>IF(T21="Moderado",5,IF(T21="Mayor",10,IF(T21="Catastrófico",20,0)))</f>
        <v>5</v>
      </c>
      <c r="V21" s="437" t="str">
        <f>IF(W21=0,"",IF(W21&lt;=10,"Baja",IF(W21&lt;=25,"Moderada",IF(W21&lt;=50,"Alta",IF(W21&lt;=100,"Extrema")))))</f>
        <v>Baja</v>
      </c>
      <c r="W21" s="436">
        <f>+S21*U21</f>
        <v>5</v>
      </c>
      <c r="X21" s="447" t="s">
        <v>189</v>
      </c>
      <c r="Y21" s="447" t="s">
        <v>190</v>
      </c>
      <c r="Z21" s="447" t="s">
        <v>229</v>
      </c>
    </row>
    <row r="22" spans="1:26" ht="26.25" thickBot="1" x14ac:dyDescent="0.3">
      <c r="A22" s="444"/>
      <c r="B22" s="444"/>
      <c r="C22" s="437"/>
      <c r="D22" s="445"/>
      <c r="E22" s="438"/>
      <c r="F22" s="438"/>
      <c r="G22" s="436"/>
      <c r="H22" s="436"/>
      <c r="I22" s="436"/>
      <c r="J22" s="436"/>
      <c r="K22" s="437"/>
      <c r="L22" s="436"/>
      <c r="M22" s="17" t="s">
        <v>230</v>
      </c>
      <c r="N22" s="21" t="s">
        <v>231</v>
      </c>
      <c r="O22" s="17" t="s">
        <v>232</v>
      </c>
      <c r="P22" s="32" t="s">
        <v>233</v>
      </c>
      <c r="Q22" s="17" t="s">
        <v>205</v>
      </c>
      <c r="R22" s="436"/>
      <c r="S22" s="436"/>
      <c r="T22" s="436"/>
      <c r="U22" s="436"/>
      <c r="V22" s="437"/>
      <c r="W22" s="436"/>
      <c r="X22" s="447"/>
      <c r="Y22" s="447"/>
      <c r="Z22" s="447"/>
    </row>
    <row r="23" spans="1:26" ht="64.5" thickBot="1" x14ac:dyDescent="0.3">
      <c r="A23" s="444"/>
      <c r="B23" s="444"/>
      <c r="C23" s="437"/>
      <c r="D23" s="445"/>
      <c r="E23" s="438"/>
      <c r="F23" s="438"/>
      <c r="G23" s="436"/>
      <c r="H23" s="436"/>
      <c r="I23" s="436"/>
      <c r="J23" s="436"/>
      <c r="K23" s="437"/>
      <c r="L23" s="436"/>
      <c r="M23" s="17" t="s">
        <v>234</v>
      </c>
      <c r="N23" s="21" t="s">
        <v>235</v>
      </c>
      <c r="O23" s="17" t="s">
        <v>236</v>
      </c>
      <c r="P23" s="22" t="s">
        <v>227</v>
      </c>
      <c r="Q23" s="17" t="s">
        <v>205</v>
      </c>
      <c r="R23" s="436"/>
      <c r="S23" s="436"/>
      <c r="T23" s="436"/>
      <c r="U23" s="436"/>
      <c r="V23" s="437"/>
      <c r="W23" s="436"/>
      <c r="X23" s="447"/>
      <c r="Y23" s="447"/>
      <c r="Z23" s="447"/>
    </row>
    <row r="24" spans="1:26" ht="64.5" thickBot="1" x14ac:dyDescent="0.3">
      <c r="A24" s="444"/>
      <c r="B24" s="444"/>
      <c r="C24" s="437"/>
      <c r="D24" s="445"/>
      <c r="E24" s="438"/>
      <c r="F24" s="438"/>
      <c r="G24" s="436"/>
      <c r="H24" s="436"/>
      <c r="I24" s="436"/>
      <c r="J24" s="436"/>
      <c r="K24" s="437"/>
      <c r="L24" s="436"/>
      <c r="M24" s="17" t="s">
        <v>237</v>
      </c>
      <c r="N24" s="21" t="s">
        <v>238</v>
      </c>
      <c r="O24" s="33" t="s">
        <v>239</v>
      </c>
      <c r="P24" s="22" t="s">
        <v>227</v>
      </c>
      <c r="Q24" s="17" t="s">
        <v>189</v>
      </c>
      <c r="R24" s="436"/>
      <c r="S24" s="436"/>
      <c r="T24" s="436"/>
      <c r="U24" s="436"/>
      <c r="V24" s="437"/>
      <c r="W24" s="436"/>
      <c r="X24" s="447"/>
      <c r="Y24" s="447"/>
      <c r="Z24" s="447"/>
    </row>
    <row r="25" spans="1:26" ht="26.25" thickBot="1" x14ac:dyDescent="0.3">
      <c r="A25" s="444" t="s">
        <v>240</v>
      </c>
      <c r="B25" s="444"/>
      <c r="C25" s="436">
        <v>6</v>
      </c>
      <c r="D25" s="438" t="s">
        <v>241</v>
      </c>
      <c r="E25" s="438" t="s">
        <v>242</v>
      </c>
      <c r="F25" s="438" t="s">
        <v>75</v>
      </c>
      <c r="G25" s="436" t="s">
        <v>22</v>
      </c>
      <c r="H25" s="436">
        <f>IF(G25="Rara Vez",1,IF(G25="Improbable",2,IF(G25="Posible",3,IF(G25="Probable",4,IF(G25="Casi Seguro",5,0)))))</f>
        <v>1</v>
      </c>
      <c r="I25" s="436" t="s">
        <v>10</v>
      </c>
      <c r="J25" s="436">
        <f>IF(I25="Moderado",5,IF(I25="Mayor",10,IF(I25="Catastrófico",20,0)))</f>
        <v>10</v>
      </c>
      <c r="K25" s="437" t="str">
        <f>IF(L25=0,"",IF(L25&lt;=10,"Baja",IF(L25&lt;=25,"Moderada",IF(L25&lt;=50,"Alta",IF(L25&lt;=100,"Extrema")))))</f>
        <v>Baja</v>
      </c>
      <c r="L25" s="436">
        <f>+H25*J25</f>
        <v>10</v>
      </c>
      <c r="M25" s="22" t="s">
        <v>243</v>
      </c>
      <c r="N25" s="18" t="s">
        <v>244</v>
      </c>
      <c r="O25" s="19" t="s">
        <v>245</v>
      </c>
      <c r="P25" s="19" t="s">
        <v>246</v>
      </c>
      <c r="Q25" s="19" t="s">
        <v>197</v>
      </c>
      <c r="R25" s="436" t="s">
        <v>22</v>
      </c>
      <c r="S25" s="436">
        <f>IF(R25="Rara Vez",1,IF(R25="Improbable",2,IF(R25="Posible",3,IF(R25="Probable",4,IF(R25="Casi Seguro",5,0)))))</f>
        <v>1</v>
      </c>
      <c r="T25" s="436" t="s">
        <v>10</v>
      </c>
      <c r="U25" s="436">
        <f>IF(T25="Moderado",5,IF(T25="Mayor",10,IF(T25="Catastrófico",20,0)))</f>
        <v>10</v>
      </c>
      <c r="V25" s="437" t="str">
        <f>IF(W25=0,"",IF(W25&lt;=10,"Baja",IF(W25&lt;=25,"Moderada",IF(W25&lt;=50,"Alta",IF(W25&lt;=100,"Extrema")))))</f>
        <v>Baja</v>
      </c>
      <c r="W25" s="436">
        <f>+S25*U25</f>
        <v>10</v>
      </c>
      <c r="X25" s="443" t="s">
        <v>189</v>
      </c>
      <c r="Y25" s="443" t="s">
        <v>190</v>
      </c>
      <c r="Z25" s="443" t="s">
        <v>100</v>
      </c>
    </row>
    <row r="26" spans="1:26" ht="26.25" thickBot="1" x14ac:dyDescent="0.3">
      <c r="A26" s="444"/>
      <c r="B26" s="444"/>
      <c r="C26" s="436"/>
      <c r="D26" s="438"/>
      <c r="E26" s="438"/>
      <c r="F26" s="438"/>
      <c r="G26" s="436"/>
      <c r="H26" s="436"/>
      <c r="I26" s="436"/>
      <c r="J26" s="436"/>
      <c r="K26" s="437"/>
      <c r="L26" s="436"/>
      <c r="M26" s="17" t="s">
        <v>699</v>
      </c>
      <c r="N26" s="18" t="s">
        <v>247</v>
      </c>
      <c r="O26" s="19" t="s">
        <v>248</v>
      </c>
      <c r="P26" s="19" t="s">
        <v>246</v>
      </c>
      <c r="Q26" s="19" t="s">
        <v>228</v>
      </c>
      <c r="R26" s="436"/>
      <c r="S26" s="436"/>
      <c r="T26" s="436"/>
      <c r="U26" s="436"/>
      <c r="V26" s="437"/>
      <c r="W26" s="436"/>
      <c r="X26" s="443"/>
      <c r="Y26" s="443"/>
      <c r="Z26" s="443"/>
    </row>
    <row r="27" spans="1:26" ht="72" customHeight="1" thickBot="1" x14ac:dyDescent="0.3">
      <c r="A27" s="444" t="s">
        <v>249</v>
      </c>
      <c r="B27" s="444"/>
      <c r="C27" s="436">
        <v>7</v>
      </c>
      <c r="D27" s="445" t="s">
        <v>250</v>
      </c>
      <c r="E27" s="438" t="s">
        <v>251</v>
      </c>
      <c r="F27" s="438" t="s">
        <v>75</v>
      </c>
      <c r="G27" s="436" t="s">
        <v>12</v>
      </c>
      <c r="H27" s="436">
        <f>IF(G27="Rara Vez",1,IF(G27="Improbable",2,IF(G27="Posible",3,IF(G27="Probable",4,IF(G27="Casi Seguro",5,0)))))</f>
        <v>2</v>
      </c>
      <c r="I27" s="436" t="s">
        <v>10</v>
      </c>
      <c r="J27" s="436">
        <f>IF(I27="Moderado",5,IF(I27="Mayor",10,IF(I27="Catastrófico",20,0)))</f>
        <v>10</v>
      </c>
      <c r="K27" s="437" t="str">
        <f>IF(L27=0,"",IF(L27&lt;=10,"Baja",IF(L27&lt;=25,"Moderada",IF(L27&lt;=50,"Alta",IF(L27&lt;=100,"Extrema")))))</f>
        <v>Moderada</v>
      </c>
      <c r="L27" s="436">
        <f>+H27*J27</f>
        <v>20</v>
      </c>
      <c r="M27" s="17" t="s">
        <v>252</v>
      </c>
      <c r="N27" s="18" t="s">
        <v>253</v>
      </c>
      <c r="O27" s="19"/>
      <c r="P27" s="19" t="s">
        <v>254</v>
      </c>
      <c r="Q27" s="19" t="s">
        <v>205</v>
      </c>
      <c r="R27" s="436" t="s">
        <v>12</v>
      </c>
      <c r="S27" s="436">
        <f>IF(R27="Rara Vez",1,IF(R27="Improbable",2,IF(R27="Posible",3,IF(R27="Probable",4,IF(R27="Casi Seguro",5,0)))))</f>
        <v>2</v>
      </c>
      <c r="T27" s="436" t="s">
        <v>11</v>
      </c>
      <c r="U27" s="436">
        <f>IF(T27="Moderado",5,IF(T27="Mayor",10,IF(T27="Catastrófico",20,0)))</f>
        <v>5</v>
      </c>
      <c r="V27" s="437" t="str">
        <f>IF(W27=0,"",IF(W27&lt;=10,"Baja",IF(W27&lt;=25,"Moderada",IF(W27&lt;=50,"Alta",IF(W27&lt;=100,"Extrema")))))</f>
        <v>Baja</v>
      </c>
      <c r="W27" s="436">
        <f>+S27*U27</f>
        <v>10</v>
      </c>
      <c r="X27" s="443" t="s">
        <v>189</v>
      </c>
      <c r="Y27" s="443" t="s">
        <v>190</v>
      </c>
      <c r="Z27" s="443" t="s">
        <v>255</v>
      </c>
    </row>
    <row r="28" spans="1:26" ht="86.25" customHeight="1" thickBot="1" x14ac:dyDescent="0.3">
      <c r="A28" s="444"/>
      <c r="B28" s="444"/>
      <c r="C28" s="436"/>
      <c r="D28" s="445"/>
      <c r="E28" s="438"/>
      <c r="F28" s="438"/>
      <c r="G28" s="436"/>
      <c r="H28" s="436"/>
      <c r="I28" s="436"/>
      <c r="J28" s="436"/>
      <c r="K28" s="437"/>
      <c r="L28" s="436"/>
      <c r="M28" s="17" t="s">
        <v>256</v>
      </c>
      <c r="N28" s="18" t="s">
        <v>257</v>
      </c>
      <c r="O28" s="19" t="s">
        <v>258</v>
      </c>
      <c r="P28" s="19" t="s">
        <v>254</v>
      </c>
      <c r="Q28" s="19" t="s">
        <v>259</v>
      </c>
      <c r="R28" s="436"/>
      <c r="S28" s="436"/>
      <c r="T28" s="436"/>
      <c r="U28" s="436"/>
      <c r="V28" s="437"/>
      <c r="W28" s="436"/>
      <c r="X28" s="443"/>
      <c r="Y28" s="443"/>
      <c r="Z28" s="443"/>
    </row>
    <row r="29" spans="1:26" ht="26.25" thickBot="1" x14ac:dyDescent="0.3">
      <c r="A29" s="444" t="s">
        <v>260</v>
      </c>
      <c r="B29" s="444"/>
      <c r="C29" s="436">
        <v>8</v>
      </c>
      <c r="D29" s="445" t="s">
        <v>261</v>
      </c>
      <c r="E29" s="20" t="s">
        <v>262</v>
      </c>
      <c r="F29" s="26" t="s">
        <v>77</v>
      </c>
      <c r="G29" s="436" t="s">
        <v>12</v>
      </c>
      <c r="H29" s="436">
        <f>IF(G29="Rara Vez",1,IF(G29="Improbable",2,IF(G29="Posible",3,IF(G29="Probable",4,IF(G29="Casi Seguro",5,0)))))</f>
        <v>2</v>
      </c>
      <c r="I29" s="436" t="s">
        <v>10</v>
      </c>
      <c r="J29" s="436">
        <f>IF(I29="Moderado",5,IF(I29="Mayor",10,IF(I29="Catastrófico",20,0)))</f>
        <v>10</v>
      </c>
      <c r="K29" s="437" t="str">
        <f>IF(L29=0,"",IF(L29&lt;=10,"Baja",IF(L29&lt;=25,"Moderada",IF(L29&lt;=50,"Alta",IF(L29&lt;=100,"Extrema")))))</f>
        <v>Moderada</v>
      </c>
      <c r="L29" s="436">
        <f>+H29*J29</f>
        <v>20</v>
      </c>
      <c r="M29" s="30" t="s">
        <v>263</v>
      </c>
      <c r="N29" s="21" t="s">
        <v>264</v>
      </c>
      <c r="O29" s="17" t="s">
        <v>265</v>
      </c>
      <c r="P29" s="452" t="s">
        <v>266</v>
      </c>
      <c r="Q29" s="17" t="s">
        <v>205</v>
      </c>
      <c r="R29" s="436" t="s">
        <v>12</v>
      </c>
      <c r="S29" s="436">
        <f>IF(R29="Rara Vez",1,IF(R29="Improbable",2,IF(R29="Posible",3,IF(R29="Probable",4,IF(R29="Casi Seguro",5,0)))))</f>
        <v>2</v>
      </c>
      <c r="T29" s="436" t="s">
        <v>11</v>
      </c>
      <c r="U29" s="436">
        <f>IF(T29="Moderado",5,IF(T29="Mayor",10,IF(T29="Catastrófico",20,0)))</f>
        <v>5</v>
      </c>
      <c r="V29" s="437" t="str">
        <f>IF(W29=0,"",IF(W29&lt;=10,"Baja",IF(W29&lt;=25,"Moderada",IF(W29&lt;=50,"Alta",IF(W29&lt;=100,"Extrema")))))</f>
        <v>Baja</v>
      </c>
      <c r="W29" s="436">
        <f>+S29*U29</f>
        <v>10</v>
      </c>
      <c r="X29" s="443" t="s">
        <v>189</v>
      </c>
      <c r="Y29" s="443" t="s">
        <v>190</v>
      </c>
      <c r="Z29" s="443" t="s">
        <v>266</v>
      </c>
    </row>
    <row r="30" spans="1:26" ht="39" thickBot="1" x14ac:dyDescent="0.3">
      <c r="A30" s="444"/>
      <c r="B30" s="444"/>
      <c r="C30" s="436"/>
      <c r="D30" s="445"/>
      <c r="E30" s="20" t="s">
        <v>267</v>
      </c>
      <c r="F30" s="26" t="s">
        <v>215</v>
      </c>
      <c r="G30" s="436"/>
      <c r="H30" s="436"/>
      <c r="I30" s="436"/>
      <c r="J30" s="436"/>
      <c r="K30" s="437"/>
      <c r="L30" s="436"/>
      <c r="M30" s="30" t="s">
        <v>268</v>
      </c>
      <c r="N30" s="21" t="s">
        <v>269</v>
      </c>
      <c r="O30" s="17" t="s">
        <v>270</v>
      </c>
      <c r="P30" s="452"/>
      <c r="Q30" s="17" t="s">
        <v>189</v>
      </c>
      <c r="R30" s="436"/>
      <c r="S30" s="436"/>
      <c r="T30" s="436"/>
      <c r="U30" s="436"/>
      <c r="V30" s="437"/>
      <c r="W30" s="436"/>
      <c r="X30" s="443"/>
      <c r="Y30" s="443"/>
      <c r="Z30" s="443"/>
    </row>
    <row r="31" spans="1:26" ht="39" thickBot="1" x14ac:dyDescent="0.3">
      <c r="A31" s="444"/>
      <c r="B31" s="444"/>
      <c r="C31" s="436"/>
      <c r="D31" s="445"/>
      <c r="E31" s="448" t="s">
        <v>271</v>
      </c>
      <c r="F31" s="438" t="s">
        <v>217</v>
      </c>
      <c r="G31" s="436"/>
      <c r="H31" s="436"/>
      <c r="I31" s="436"/>
      <c r="J31" s="436"/>
      <c r="K31" s="437"/>
      <c r="L31" s="436"/>
      <c r="M31" s="30" t="s">
        <v>272</v>
      </c>
      <c r="N31" s="21" t="s">
        <v>273</v>
      </c>
      <c r="O31" s="17" t="s">
        <v>274</v>
      </c>
      <c r="P31" s="452"/>
      <c r="Q31" s="17" t="s">
        <v>228</v>
      </c>
      <c r="R31" s="436"/>
      <c r="S31" s="436"/>
      <c r="T31" s="436"/>
      <c r="U31" s="436"/>
      <c r="V31" s="437"/>
      <c r="W31" s="436"/>
      <c r="X31" s="443"/>
      <c r="Y31" s="443"/>
      <c r="Z31" s="443"/>
    </row>
    <row r="32" spans="1:26" ht="26.25" thickBot="1" x14ac:dyDescent="0.3">
      <c r="A32" s="444"/>
      <c r="B32" s="444"/>
      <c r="C32" s="436"/>
      <c r="D32" s="445"/>
      <c r="E32" s="448"/>
      <c r="F32" s="438"/>
      <c r="G32" s="436"/>
      <c r="H32" s="436"/>
      <c r="I32" s="436"/>
      <c r="J32" s="436"/>
      <c r="K32" s="437"/>
      <c r="L32" s="436"/>
      <c r="M32" s="30" t="s">
        <v>275</v>
      </c>
      <c r="N32" s="23" t="s">
        <v>276</v>
      </c>
      <c r="O32" s="17" t="s">
        <v>277</v>
      </c>
      <c r="P32" s="452"/>
      <c r="Q32" s="30" t="s">
        <v>205</v>
      </c>
      <c r="R32" s="436"/>
      <c r="S32" s="436"/>
      <c r="T32" s="436"/>
      <c r="U32" s="436"/>
      <c r="V32" s="437"/>
      <c r="W32" s="436"/>
      <c r="X32" s="443"/>
      <c r="Y32" s="443"/>
      <c r="Z32" s="443"/>
    </row>
    <row r="33" spans="1:26" ht="60.75" thickBot="1" x14ac:dyDescent="0.3">
      <c r="A33" s="444"/>
      <c r="B33" s="444"/>
      <c r="C33" s="24">
        <v>9</v>
      </c>
      <c r="D33" s="25" t="s">
        <v>278</v>
      </c>
      <c r="E33" s="29" t="s">
        <v>279</v>
      </c>
      <c r="F33" s="26" t="s">
        <v>280</v>
      </c>
      <c r="G33" s="27" t="s">
        <v>22</v>
      </c>
      <c r="H33" s="27">
        <f>IF(G33="Rara Vez",1,IF(G33="Improbable",2,IF(G33="Posible",3,IF(G33="Probable",4,IF(G33="Casi Seguro",5,0)))))</f>
        <v>1</v>
      </c>
      <c r="I33" s="27" t="s">
        <v>13</v>
      </c>
      <c r="J33" s="27">
        <f>IF(I33="Moderado",5,IF(I33="Mayor",10,IF(I33="Catastrófico",20,0)))</f>
        <v>20</v>
      </c>
      <c r="K33" s="24" t="str">
        <f>IF(L33=0,"",IF(L33&lt;=10,"Baja",IF(L33&lt;=25,"Moderada",IF(L33&lt;=50,"Alta",IF(L33&lt;=100,"Extrema")))))</f>
        <v>Moderada</v>
      </c>
      <c r="L33" s="27">
        <f>+H33*J33</f>
        <v>20</v>
      </c>
      <c r="M33" s="23" t="s">
        <v>281</v>
      </c>
      <c r="N33" s="21" t="s">
        <v>282</v>
      </c>
      <c r="O33" s="34" t="s">
        <v>283</v>
      </c>
      <c r="P33" s="22" t="s">
        <v>266</v>
      </c>
      <c r="Q33" s="17" t="s">
        <v>205</v>
      </c>
      <c r="R33" s="27" t="s">
        <v>22</v>
      </c>
      <c r="S33" s="27">
        <f>IF(R33="Rara Vez",1,IF(R33="Improbable",2,IF(R33="Posible",3,IF(R33="Probable",4,IF(R33="Casi Seguro",5,0)))))</f>
        <v>1</v>
      </c>
      <c r="T33" s="27" t="s">
        <v>11</v>
      </c>
      <c r="U33" s="27">
        <f>IF(T33="Moderado",5,IF(T33="Mayor",10,IF(T33="Catastrófico",20,0)))</f>
        <v>5</v>
      </c>
      <c r="V33" s="24" t="str">
        <f>IF(W33=0,"",IF(W33&lt;=10,"Baja",IF(W33&lt;=25,"Moderada",IF(W33&lt;=50,"Alta",IF(W33&lt;=100,"Extrema")))))</f>
        <v>Baja</v>
      </c>
      <c r="W33" s="27">
        <f>+S33*U33</f>
        <v>5</v>
      </c>
      <c r="X33" s="28" t="s">
        <v>189</v>
      </c>
      <c r="Y33" s="28" t="s">
        <v>190</v>
      </c>
      <c r="Z33" s="28" t="s">
        <v>266</v>
      </c>
    </row>
    <row r="34" spans="1:26" ht="64.5" thickBot="1" x14ac:dyDescent="0.3">
      <c r="A34" s="444"/>
      <c r="B34" s="444"/>
      <c r="C34" s="35">
        <v>10</v>
      </c>
      <c r="D34" s="29" t="s">
        <v>284</v>
      </c>
      <c r="E34" s="20" t="s">
        <v>285</v>
      </c>
      <c r="F34" s="26" t="s">
        <v>76</v>
      </c>
      <c r="G34" s="27" t="s">
        <v>22</v>
      </c>
      <c r="H34" s="27">
        <f>IF(G34="Rara Vez",1,IF(G34="Improbable",2,IF(G34="Posible",3,IF(G34="Probable",4,IF(G34="Casi Seguro",5,0)))))</f>
        <v>1</v>
      </c>
      <c r="I34" s="27" t="s">
        <v>10</v>
      </c>
      <c r="J34" s="27">
        <f>IF(I34="Moderado",5,IF(I34="Mayor",10,IF(I34="Catastrófico",20,0)))</f>
        <v>10</v>
      </c>
      <c r="K34" s="24" t="str">
        <f>IF(L34=0,"",IF(L34&lt;=10,"Baja",IF(L34&lt;=25,"Moderada",IF(L34&lt;=50,"Alta",IF(L34&lt;=100,"Extrema")))))</f>
        <v>Baja</v>
      </c>
      <c r="L34" s="27">
        <f>+H34*J34</f>
        <v>10</v>
      </c>
      <c r="M34" s="30" t="s">
        <v>286</v>
      </c>
      <c r="N34" s="23" t="s">
        <v>287</v>
      </c>
      <c r="O34" s="17" t="s">
        <v>288</v>
      </c>
      <c r="P34" s="30" t="s">
        <v>266</v>
      </c>
      <c r="Q34" s="30" t="s">
        <v>205</v>
      </c>
      <c r="R34" s="27" t="s">
        <v>22</v>
      </c>
      <c r="S34" s="27">
        <f>IF(R34="Rara Vez",1,IF(R34="Improbable",2,IF(R34="Posible",3,IF(R34="Probable",4,IF(R34="Casi Seguro",5,0)))))</f>
        <v>1</v>
      </c>
      <c r="T34" s="27" t="s">
        <v>11</v>
      </c>
      <c r="U34" s="27">
        <f>IF(T34="Moderado",5,IF(T34="Mayor",10,IF(T34="Catastrófico",20,0)))</f>
        <v>5</v>
      </c>
      <c r="V34" s="24" t="str">
        <f>IF(W34=0,"",IF(W34&lt;=10,"Baja",IF(W34&lt;=25,"Moderada",IF(W34&lt;=50,"Alta",IF(W34&lt;=100,"Extrema")))))</f>
        <v>Baja</v>
      </c>
      <c r="W34" s="27">
        <f>+S34*U34</f>
        <v>5</v>
      </c>
      <c r="X34" s="28" t="s">
        <v>189</v>
      </c>
      <c r="Y34" s="28" t="s">
        <v>190</v>
      </c>
      <c r="Z34" s="28" t="s">
        <v>266</v>
      </c>
    </row>
    <row r="35" spans="1:26" ht="60.75" thickBot="1" x14ac:dyDescent="0.3">
      <c r="A35" s="444"/>
      <c r="B35" s="444"/>
      <c r="C35" s="35">
        <v>11</v>
      </c>
      <c r="D35" s="29" t="s">
        <v>289</v>
      </c>
      <c r="E35" s="20" t="s">
        <v>290</v>
      </c>
      <c r="F35" s="26" t="s">
        <v>77</v>
      </c>
      <c r="G35" s="27" t="s">
        <v>22</v>
      </c>
      <c r="H35" s="27">
        <f>IF(G35="Rara Vez",1,IF(G35="Improbable",2,IF(G35="Posible",3,IF(G35="Probable",4,IF(G35="Casi Seguro",5,0)))))</f>
        <v>1</v>
      </c>
      <c r="I35" s="27" t="s">
        <v>10</v>
      </c>
      <c r="J35" s="27">
        <f>IF(I35="Moderado",5,IF(I35="Mayor",10,IF(I35="Catastrófico",20,0)))</f>
        <v>10</v>
      </c>
      <c r="K35" s="24" t="str">
        <f>IF(L35=0,"",IF(L35&lt;=10,"Baja",IF(L35&lt;=25,"Moderada",IF(L35&lt;=50,"Alta",IF(L35&lt;=100,"Extrema")))))</f>
        <v>Baja</v>
      </c>
      <c r="L35" s="27">
        <f>+H35*J35</f>
        <v>10</v>
      </c>
      <c r="M35" s="30" t="s">
        <v>286</v>
      </c>
      <c r="N35" s="23" t="s">
        <v>287</v>
      </c>
      <c r="O35" s="17" t="s">
        <v>288</v>
      </c>
      <c r="P35" s="30" t="s">
        <v>266</v>
      </c>
      <c r="Q35" s="30" t="s">
        <v>205</v>
      </c>
      <c r="R35" s="27" t="s">
        <v>22</v>
      </c>
      <c r="S35" s="27">
        <f>IF(R35="Rara Vez",1,IF(R35="Improbable",2,IF(R35="Posible",3,IF(R35="Probable",4,IF(R35="Casi Seguro",5,0)))))</f>
        <v>1</v>
      </c>
      <c r="T35" s="27" t="s">
        <v>10</v>
      </c>
      <c r="U35" s="27">
        <f>IF(T35="Moderado",5,IF(T35="Mayor",10,IF(T35="Catastrófico",20,0)))</f>
        <v>10</v>
      </c>
      <c r="V35" s="24" t="str">
        <f>IF(W35=0,"",IF(W35&lt;=10,"Baja",IF(W35&lt;=25,"Moderada",IF(W35&lt;=50,"Alta",IF(W35&lt;=100,"Extrema")))))</f>
        <v>Baja</v>
      </c>
      <c r="W35" s="27">
        <f>+S35*U35</f>
        <v>10</v>
      </c>
      <c r="X35" s="28" t="s">
        <v>189</v>
      </c>
      <c r="Y35" s="28" t="s">
        <v>190</v>
      </c>
      <c r="Z35" s="28" t="s">
        <v>266</v>
      </c>
    </row>
    <row r="36" spans="1:26" ht="26.25" thickBot="1" x14ac:dyDescent="0.3">
      <c r="A36" s="444"/>
      <c r="B36" s="444"/>
      <c r="C36" s="453">
        <v>12</v>
      </c>
      <c r="D36" s="454" t="s">
        <v>291</v>
      </c>
      <c r="E36" s="20" t="s">
        <v>292</v>
      </c>
      <c r="F36" s="26" t="s">
        <v>293</v>
      </c>
      <c r="G36" s="436" t="s">
        <v>22</v>
      </c>
      <c r="H36" s="436">
        <f>IF(G36="Rara Vez",1,IF(G36="Improbable",2,IF(G36="Posible",3,IF(G36="Probable",4,IF(G36="Casi Seguro",5,0)))))</f>
        <v>1</v>
      </c>
      <c r="I36" s="436" t="s">
        <v>10</v>
      </c>
      <c r="J36" s="436">
        <f>IF(I36="Moderado",5,IF(I36="Mayor",10,IF(I36="Catastrófico",20,0)))</f>
        <v>10</v>
      </c>
      <c r="K36" s="437" t="str">
        <f>IF(L36=0,"",IF(L36&lt;=10,"Baja",IF(L36&lt;=25,"Moderada",IF(L36&lt;=50,"Alta",IF(L36&lt;=100,"Extrema")))))</f>
        <v>Baja</v>
      </c>
      <c r="L36" s="436">
        <f>+H36*J36</f>
        <v>10</v>
      </c>
      <c r="M36" s="449" t="s">
        <v>294</v>
      </c>
      <c r="N36" s="451" t="s">
        <v>295</v>
      </c>
      <c r="O36" s="446" t="s">
        <v>296</v>
      </c>
      <c r="P36" s="449" t="s">
        <v>266</v>
      </c>
      <c r="Q36" s="449" t="s">
        <v>205</v>
      </c>
      <c r="R36" s="436" t="s">
        <v>22</v>
      </c>
      <c r="S36" s="436">
        <f>IF(R36="Rara Vez",1,IF(R36="Improbable",2,IF(R36="Posible",3,IF(R36="Probable",4,IF(R36="Casi Seguro",5,0)))))</f>
        <v>1</v>
      </c>
      <c r="T36" s="436" t="s">
        <v>10</v>
      </c>
      <c r="U36" s="436">
        <f>IF(T36="Moderado",5,IF(T36="Mayor",10,IF(T36="Catastrófico",20,0)))</f>
        <v>10</v>
      </c>
      <c r="V36" s="437" t="str">
        <f>IF(W36=0,"",IF(W36&lt;=10,"Baja",IF(W36&lt;=25,"Moderada",IF(W36&lt;=50,"Alta",IF(W36&lt;=100,"Extrema")))))</f>
        <v>Baja</v>
      </c>
      <c r="W36" s="436">
        <f>+S36*U36</f>
        <v>10</v>
      </c>
      <c r="X36" s="447" t="s">
        <v>189</v>
      </c>
      <c r="Y36" s="447" t="s">
        <v>190</v>
      </c>
      <c r="Z36" s="447" t="s">
        <v>266</v>
      </c>
    </row>
    <row r="37" spans="1:26" ht="15.75" thickBot="1" x14ac:dyDescent="0.3">
      <c r="A37" s="444"/>
      <c r="B37" s="444"/>
      <c r="C37" s="453"/>
      <c r="D37" s="454"/>
      <c r="E37" s="20" t="s">
        <v>297</v>
      </c>
      <c r="F37" s="26" t="s">
        <v>215</v>
      </c>
      <c r="G37" s="436"/>
      <c r="H37" s="436"/>
      <c r="I37" s="436"/>
      <c r="J37" s="436"/>
      <c r="K37" s="437"/>
      <c r="L37" s="436"/>
      <c r="M37" s="449"/>
      <c r="N37" s="451"/>
      <c r="O37" s="446"/>
      <c r="P37" s="449"/>
      <c r="Q37" s="449"/>
      <c r="R37" s="436"/>
      <c r="S37" s="436"/>
      <c r="T37" s="436"/>
      <c r="U37" s="436"/>
      <c r="V37" s="437"/>
      <c r="W37" s="436"/>
      <c r="X37" s="447"/>
      <c r="Y37" s="447"/>
      <c r="Z37" s="447"/>
    </row>
    <row r="38" spans="1:26" ht="26.25" thickBot="1" x14ac:dyDescent="0.3">
      <c r="A38" s="444"/>
      <c r="B38" s="444"/>
      <c r="C38" s="453"/>
      <c r="D38" s="454"/>
      <c r="E38" s="20" t="s">
        <v>298</v>
      </c>
      <c r="F38" s="26" t="s">
        <v>181</v>
      </c>
      <c r="G38" s="436"/>
      <c r="H38" s="436"/>
      <c r="I38" s="436"/>
      <c r="J38" s="436"/>
      <c r="K38" s="437"/>
      <c r="L38" s="436"/>
      <c r="M38" s="449"/>
      <c r="N38" s="451"/>
      <c r="O38" s="446"/>
      <c r="P38" s="449"/>
      <c r="Q38" s="449"/>
      <c r="R38" s="436"/>
      <c r="S38" s="436"/>
      <c r="T38" s="436"/>
      <c r="U38" s="436"/>
      <c r="V38" s="437"/>
      <c r="W38" s="436"/>
      <c r="X38" s="447"/>
      <c r="Y38" s="447"/>
      <c r="Z38" s="447"/>
    </row>
    <row r="39" spans="1:26" ht="26.25" thickBot="1" x14ac:dyDescent="0.3">
      <c r="A39" s="444"/>
      <c r="B39" s="444"/>
      <c r="C39" s="453"/>
      <c r="D39" s="454"/>
      <c r="E39" s="20" t="s">
        <v>299</v>
      </c>
      <c r="F39" s="26" t="s">
        <v>76</v>
      </c>
      <c r="G39" s="436"/>
      <c r="H39" s="436"/>
      <c r="I39" s="436"/>
      <c r="J39" s="436"/>
      <c r="K39" s="437"/>
      <c r="L39" s="436"/>
      <c r="M39" s="449"/>
      <c r="N39" s="451"/>
      <c r="O39" s="446"/>
      <c r="P39" s="449"/>
      <c r="Q39" s="449"/>
      <c r="R39" s="436"/>
      <c r="S39" s="436"/>
      <c r="T39" s="436"/>
      <c r="U39" s="436"/>
      <c r="V39" s="437"/>
      <c r="W39" s="436"/>
      <c r="X39" s="447"/>
      <c r="Y39" s="447"/>
      <c r="Z39" s="447"/>
    </row>
    <row r="40" spans="1:26" ht="26.25" thickBot="1" x14ac:dyDescent="0.3">
      <c r="A40" s="444"/>
      <c r="B40" s="444"/>
      <c r="C40" s="453"/>
      <c r="D40" s="454"/>
      <c r="E40" s="20" t="s">
        <v>300</v>
      </c>
      <c r="F40" s="26" t="s">
        <v>75</v>
      </c>
      <c r="G40" s="436"/>
      <c r="H40" s="436"/>
      <c r="I40" s="436"/>
      <c r="J40" s="436"/>
      <c r="K40" s="437"/>
      <c r="L40" s="436"/>
      <c r="M40" s="449"/>
      <c r="N40" s="451"/>
      <c r="O40" s="446"/>
      <c r="P40" s="449"/>
      <c r="Q40" s="449"/>
      <c r="R40" s="436"/>
      <c r="S40" s="436"/>
      <c r="T40" s="436"/>
      <c r="U40" s="436"/>
      <c r="V40" s="437"/>
      <c r="W40" s="436"/>
      <c r="X40" s="447"/>
      <c r="Y40" s="447"/>
      <c r="Z40" s="447"/>
    </row>
    <row r="41" spans="1:26" ht="26.25" thickBot="1" x14ac:dyDescent="0.3">
      <c r="A41" s="444"/>
      <c r="B41" s="444"/>
      <c r="C41" s="453"/>
      <c r="D41" s="454"/>
      <c r="E41" s="20" t="s">
        <v>301</v>
      </c>
      <c r="F41" s="26" t="s">
        <v>280</v>
      </c>
      <c r="G41" s="436"/>
      <c r="H41" s="436"/>
      <c r="I41" s="436"/>
      <c r="J41" s="436"/>
      <c r="K41" s="437"/>
      <c r="L41" s="436"/>
      <c r="M41" s="449"/>
      <c r="N41" s="451"/>
      <c r="O41" s="446"/>
      <c r="P41" s="449"/>
      <c r="Q41" s="449"/>
      <c r="R41" s="436"/>
      <c r="S41" s="436"/>
      <c r="T41" s="436"/>
      <c r="U41" s="436"/>
      <c r="V41" s="437"/>
      <c r="W41" s="436"/>
      <c r="X41" s="447"/>
      <c r="Y41" s="447"/>
      <c r="Z41" s="447"/>
    </row>
    <row r="42" spans="1:26" ht="39" thickBot="1" x14ac:dyDescent="0.3">
      <c r="A42" s="444"/>
      <c r="B42" s="444"/>
      <c r="C42" s="453">
        <v>13</v>
      </c>
      <c r="D42" s="454" t="s">
        <v>302</v>
      </c>
      <c r="E42" s="20" t="s">
        <v>303</v>
      </c>
      <c r="F42" s="26" t="s">
        <v>76</v>
      </c>
      <c r="G42" s="436" t="s">
        <v>12</v>
      </c>
      <c r="H42" s="436">
        <f>IF(G42="Rara Vez",1,IF(G42="Improbable",2,IF(G42="Posible",3,IF(G42="Probable",4,IF(G42="Casi Seguro",5,0)))))</f>
        <v>2</v>
      </c>
      <c r="I42" s="436" t="s">
        <v>11</v>
      </c>
      <c r="J42" s="436">
        <f>IF(I42="Moderado",5,IF(I42="Mayor",10,IF(I42="Catastrófico",20,0)))</f>
        <v>5</v>
      </c>
      <c r="K42" s="437" t="str">
        <f>IF(L42=0,"",IF(L42&lt;=10,"Baja",IF(L42&lt;=25,"Moderada",IF(L42&lt;=50,"Alta",IF(L42&lt;=100,"Extrema")))))</f>
        <v>Baja</v>
      </c>
      <c r="L42" s="436">
        <f>+H42*J42</f>
        <v>10</v>
      </c>
      <c r="M42" s="30" t="s">
        <v>304</v>
      </c>
      <c r="N42" s="23" t="s">
        <v>305</v>
      </c>
      <c r="O42" s="17" t="s">
        <v>306</v>
      </c>
      <c r="P42" s="449" t="s">
        <v>266</v>
      </c>
      <c r="Q42" s="30" t="s">
        <v>205</v>
      </c>
      <c r="R42" s="436" t="s">
        <v>22</v>
      </c>
      <c r="S42" s="436">
        <f>IF(R42="Rara Vez",1,IF(R42="Improbable",2,IF(R42="Posible",3,IF(R42="Probable",4,IF(R42="Casi Seguro",5,0)))))</f>
        <v>1</v>
      </c>
      <c r="T42" s="436" t="s">
        <v>11</v>
      </c>
      <c r="U42" s="436">
        <f>IF(T42="Moderado",5,IF(T42="Mayor",10,IF(T42="Catastrófico",20,0)))</f>
        <v>5</v>
      </c>
      <c r="V42" s="437" t="str">
        <f>IF(W42=0,"",IF(W42&lt;=10,"Baja",IF(W42&lt;=25,"Moderada",IF(W42&lt;=50,"Alta",IF(W42&lt;=100,"Extrema")))))</f>
        <v>Baja</v>
      </c>
      <c r="W42" s="436">
        <f>+S42*U42</f>
        <v>5</v>
      </c>
      <c r="X42" s="447" t="s">
        <v>189</v>
      </c>
      <c r="Y42" s="447" t="s">
        <v>190</v>
      </c>
      <c r="Z42" s="447" t="s">
        <v>266</v>
      </c>
    </row>
    <row r="43" spans="1:26" ht="26.25" thickBot="1" x14ac:dyDescent="0.3">
      <c r="A43" s="444"/>
      <c r="B43" s="444"/>
      <c r="C43" s="453"/>
      <c r="D43" s="454"/>
      <c r="E43" s="20" t="s">
        <v>307</v>
      </c>
      <c r="F43" s="26" t="s">
        <v>215</v>
      </c>
      <c r="G43" s="436"/>
      <c r="H43" s="436"/>
      <c r="I43" s="436"/>
      <c r="J43" s="436"/>
      <c r="K43" s="437"/>
      <c r="L43" s="436"/>
      <c r="M43" s="30" t="s">
        <v>308</v>
      </c>
      <c r="N43" s="23" t="s">
        <v>309</v>
      </c>
      <c r="O43" s="17" t="s">
        <v>310</v>
      </c>
      <c r="P43" s="449"/>
      <c r="Q43" s="30" t="s">
        <v>205</v>
      </c>
      <c r="R43" s="436"/>
      <c r="S43" s="436"/>
      <c r="T43" s="436"/>
      <c r="U43" s="436"/>
      <c r="V43" s="437"/>
      <c r="W43" s="436"/>
      <c r="X43" s="447"/>
      <c r="Y43" s="447"/>
      <c r="Z43" s="447"/>
    </row>
    <row r="44" spans="1:26" ht="26.25" thickBot="1" x14ac:dyDescent="0.3">
      <c r="A44" s="444"/>
      <c r="B44" s="444"/>
      <c r="C44" s="453">
        <v>14</v>
      </c>
      <c r="D44" s="454" t="s">
        <v>311</v>
      </c>
      <c r="E44" s="20" t="s">
        <v>312</v>
      </c>
      <c r="F44" s="26" t="s">
        <v>76</v>
      </c>
      <c r="G44" s="436" t="s">
        <v>22</v>
      </c>
      <c r="H44" s="436">
        <f>IF(G44="Rara Vez",1,IF(G44="Improbable",2,IF(G44="Posible",3,IF(G44="Probable",4,IF(G44="Casi Seguro",5,0)))))</f>
        <v>1</v>
      </c>
      <c r="I44" s="436" t="s">
        <v>10</v>
      </c>
      <c r="J44" s="436">
        <f>IF(I44="Moderado",5,IF(I44="Mayor",10,IF(I44="Catastrófico",20,0)))</f>
        <v>10</v>
      </c>
      <c r="K44" s="437" t="str">
        <f>IF(L44=0,"",IF(L44&lt;=10,"Baja",IF(L44&lt;=25,"Moderada",IF(L44&lt;=50,"Alta",IF(L44&lt;=100,"Extrema")))))</f>
        <v>Baja</v>
      </c>
      <c r="L44" s="436">
        <f>+H44*J44</f>
        <v>10</v>
      </c>
      <c r="M44" s="449" t="s">
        <v>313</v>
      </c>
      <c r="N44" s="451" t="s">
        <v>282</v>
      </c>
      <c r="O44" s="446" t="s">
        <v>314</v>
      </c>
      <c r="P44" s="449" t="s">
        <v>266</v>
      </c>
      <c r="Q44" s="449" t="s">
        <v>205</v>
      </c>
      <c r="R44" s="436" t="s">
        <v>22</v>
      </c>
      <c r="S44" s="436">
        <f>IF(R44="Rara Vez",1,IF(R44="Improbable",2,IF(R44="Posible",3,IF(R44="Probable",4,IF(R44="Casi Seguro",5,0)))))</f>
        <v>1</v>
      </c>
      <c r="T44" s="436" t="s">
        <v>11</v>
      </c>
      <c r="U44" s="436">
        <f>IF(T44="Moderado",5,IF(T44="Mayor",10,IF(T44="Catastrófico",20,0)))</f>
        <v>5</v>
      </c>
      <c r="V44" s="437" t="str">
        <f>IF(W44=0,"",IF(W44&lt;=10,"Baja",IF(W44&lt;=25,"Moderada",IF(W44&lt;=50,"Alta",IF(W44&lt;=100,"Extrema")))))</f>
        <v>Baja</v>
      </c>
      <c r="W44" s="436">
        <f>+S44*U44</f>
        <v>5</v>
      </c>
      <c r="X44" s="443" t="s">
        <v>189</v>
      </c>
      <c r="Y44" s="443" t="s">
        <v>190</v>
      </c>
      <c r="Z44" s="443" t="s">
        <v>266</v>
      </c>
    </row>
    <row r="45" spans="1:26" ht="15.75" customHeight="1" thickBot="1" x14ac:dyDescent="0.3">
      <c r="A45" s="444"/>
      <c r="B45" s="444"/>
      <c r="C45" s="453"/>
      <c r="D45" s="454"/>
      <c r="E45" s="20" t="s">
        <v>315</v>
      </c>
      <c r="F45" s="26" t="s">
        <v>215</v>
      </c>
      <c r="G45" s="436"/>
      <c r="H45" s="436"/>
      <c r="I45" s="436"/>
      <c r="J45" s="436"/>
      <c r="K45" s="437"/>
      <c r="L45" s="436"/>
      <c r="M45" s="449"/>
      <c r="N45" s="451"/>
      <c r="O45" s="446"/>
      <c r="P45" s="449"/>
      <c r="Q45" s="449"/>
      <c r="R45" s="436"/>
      <c r="S45" s="436"/>
      <c r="T45" s="436"/>
      <c r="U45" s="436"/>
      <c r="V45" s="437"/>
      <c r="W45" s="436"/>
      <c r="X45" s="443"/>
      <c r="Y45" s="443"/>
      <c r="Z45" s="443"/>
    </row>
    <row r="46" spans="1:26" ht="51.75" thickBot="1" x14ac:dyDescent="0.3">
      <c r="A46" s="444"/>
      <c r="B46" s="444"/>
      <c r="C46" s="437">
        <v>15</v>
      </c>
      <c r="D46" s="445" t="s">
        <v>316</v>
      </c>
      <c r="E46" s="20" t="s">
        <v>317</v>
      </c>
      <c r="F46" s="26" t="s">
        <v>77</v>
      </c>
      <c r="G46" s="436" t="s">
        <v>22</v>
      </c>
      <c r="H46" s="436">
        <f>IF(G46="Rara Vez",1,IF(G46="Improbable",2,IF(G46="Posible",3,IF(G46="Probable",4,IF(G46="Casi Seguro",5,0)))))</f>
        <v>1</v>
      </c>
      <c r="I46" s="436" t="s">
        <v>10</v>
      </c>
      <c r="J46" s="436">
        <f>IF(I46="Moderado",5,IF(I46="Mayor",10,IF(I46="Catastrófico",20,0)))</f>
        <v>10</v>
      </c>
      <c r="K46" s="437" t="str">
        <f>IF(L46=0,"",IF(L46&lt;=10,"Baja",IF(L46&lt;=25,"Moderada",IF(L46&lt;=50,"Alta",IF(L46&lt;=100,"Extrema")))))</f>
        <v>Baja</v>
      </c>
      <c r="L46" s="436">
        <f>+H46*J46</f>
        <v>10</v>
      </c>
      <c r="M46" s="30" t="s">
        <v>318</v>
      </c>
      <c r="N46" s="23" t="s">
        <v>319</v>
      </c>
      <c r="O46" s="17" t="s">
        <v>320</v>
      </c>
      <c r="P46" s="452" t="s">
        <v>266</v>
      </c>
      <c r="Q46" s="17" t="s">
        <v>205</v>
      </c>
      <c r="R46" s="436" t="s">
        <v>22</v>
      </c>
      <c r="S46" s="436">
        <f>IF(R46="Rara Vez",1,IF(R46="Improbable",2,IF(R46="Posible",3,IF(R46="Probable",4,IF(R46="Casi Seguro",5,0)))))</f>
        <v>1</v>
      </c>
      <c r="T46" s="436" t="s">
        <v>11</v>
      </c>
      <c r="U46" s="436">
        <f>IF(T46="Moderado",5,IF(T46="Mayor",10,IF(T46="Catastrófico",20,0)))</f>
        <v>5</v>
      </c>
      <c r="V46" s="437" t="str">
        <f>IF(W46=0,"",IF(W46&lt;=10,"Baja",IF(W46&lt;=25,"Moderada",IF(W46&lt;=50,"Alta",IF(W46&lt;=100,"Extrema")))))</f>
        <v>Baja</v>
      </c>
      <c r="W46" s="436">
        <f>+S46*U46</f>
        <v>5</v>
      </c>
      <c r="X46" s="447" t="s">
        <v>189</v>
      </c>
      <c r="Y46" s="447" t="s">
        <v>190</v>
      </c>
      <c r="Z46" s="447" t="s">
        <v>266</v>
      </c>
    </row>
    <row r="47" spans="1:26" ht="39" thickBot="1" x14ac:dyDescent="0.3">
      <c r="A47" s="444"/>
      <c r="B47" s="444"/>
      <c r="C47" s="437"/>
      <c r="D47" s="445"/>
      <c r="E47" s="20" t="s">
        <v>321</v>
      </c>
      <c r="F47" s="26" t="s">
        <v>215</v>
      </c>
      <c r="G47" s="436"/>
      <c r="H47" s="436"/>
      <c r="I47" s="436"/>
      <c r="J47" s="436"/>
      <c r="K47" s="437"/>
      <c r="L47" s="436"/>
      <c r="M47" s="30" t="s">
        <v>322</v>
      </c>
      <c r="N47" s="23" t="s">
        <v>323</v>
      </c>
      <c r="O47" s="17" t="s">
        <v>320</v>
      </c>
      <c r="P47" s="452"/>
      <c r="Q47" s="17" t="s">
        <v>205</v>
      </c>
      <c r="R47" s="436"/>
      <c r="S47" s="436"/>
      <c r="T47" s="436"/>
      <c r="U47" s="436"/>
      <c r="V47" s="437"/>
      <c r="W47" s="436"/>
      <c r="X47" s="447"/>
      <c r="Y47" s="447"/>
      <c r="Z47" s="447"/>
    </row>
    <row r="48" spans="1:26" ht="39" thickBot="1" x14ac:dyDescent="0.3">
      <c r="A48" s="444"/>
      <c r="B48" s="444"/>
      <c r="C48" s="437"/>
      <c r="D48" s="445"/>
      <c r="E48" s="20"/>
      <c r="F48" s="26"/>
      <c r="G48" s="436"/>
      <c r="H48" s="436"/>
      <c r="I48" s="436"/>
      <c r="J48" s="436"/>
      <c r="K48" s="437"/>
      <c r="L48" s="436"/>
      <c r="M48" s="30" t="s">
        <v>324</v>
      </c>
      <c r="N48" s="23" t="s">
        <v>325</v>
      </c>
      <c r="O48" s="17" t="s">
        <v>283</v>
      </c>
      <c r="P48" s="452"/>
      <c r="Q48" s="17" t="s">
        <v>189</v>
      </c>
      <c r="R48" s="436"/>
      <c r="S48" s="436"/>
      <c r="T48" s="436"/>
      <c r="U48" s="436"/>
      <c r="V48" s="437"/>
      <c r="W48" s="436"/>
      <c r="X48" s="447"/>
      <c r="Y48" s="447"/>
      <c r="Z48" s="447"/>
    </row>
    <row r="49" spans="1:26" ht="77.25" thickBot="1" x14ac:dyDescent="0.3">
      <c r="A49" s="455" t="s">
        <v>110</v>
      </c>
      <c r="B49" s="455"/>
      <c r="C49" s="436">
        <v>16</v>
      </c>
      <c r="D49" s="438" t="s">
        <v>326</v>
      </c>
      <c r="E49" s="29" t="s">
        <v>327</v>
      </c>
      <c r="F49" s="438" t="s">
        <v>328</v>
      </c>
      <c r="G49" s="436" t="s">
        <v>14</v>
      </c>
      <c r="H49" s="436">
        <f>IF(G49="Rara Vez",1,IF(G49="Improbable",2,IF(G49="Posible",3,IF(G49="Probable",4,IF(G49="Casi Seguro",5,0)))))</f>
        <v>4</v>
      </c>
      <c r="I49" s="436" t="s">
        <v>10</v>
      </c>
      <c r="J49" s="436">
        <f>IF(I49="Moderado",5,IF(I49="Mayor",10,IF(I49="Catastrófico",20,0)))</f>
        <v>10</v>
      </c>
      <c r="K49" s="437" t="str">
        <f>IF(L49=0,"",IF(L49&lt;=10,"Baja",IF(L49&lt;=25,"Moderada",IF(L49&lt;=50,"Alta",IF(L49&lt;=100,"Extrema")))))</f>
        <v>Alta</v>
      </c>
      <c r="L49" s="436">
        <f>+H49*J49</f>
        <v>40</v>
      </c>
      <c r="M49" s="30" t="s">
        <v>329</v>
      </c>
      <c r="N49" s="21" t="s">
        <v>330</v>
      </c>
      <c r="O49" s="17"/>
      <c r="P49" s="22" t="s">
        <v>331</v>
      </c>
      <c r="Q49" s="17" t="s">
        <v>228</v>
      </c>
      <c r="R49" s="436" t="s">
        <v>12</v>
      </c>
      <c r="S49" s="436">
        <f>IF(R49="Rara Vez",1,IF(R49="Improbable",2,IF(R49="Posible",3,IF(R49="Probable",4,IF(R49="Casi Seguro",5,0)))))</f>
        <v>2</v>
      </c>
      <c r="T49" s="436" t="s">
        <v>10</v>
      </c>
      <c r="U49" s="436">
        <f>IF(T49="Moderado",5,IF(T49="Mayor",10,IF(T49="Catastrófico",20,0)))</f>
        <v>10</v>
      </c>
      <c r="V49" s="437" t="str">
        <f>IF(W49=0,"",IF(W49&lt;=10,"Baja",IF(W49&lt;=25,"Moderada",IF(W49&lt;=50,"Alta",IF(W49&lt;=100,"Extrema")))))</f>
        <v>Moderada</v>
      </c>
      <c r="W49" s="436">
        <f>+S49*U49</f>
        <v>20</v>
      </c>
      <c r="X49" s="443" t="s">
        <v>189</v>
      </c>
      <c r="Y49" s="443" t="s">
        <v>190</v>
      </c>
      <c r="Z49" s="443" t="s">
        <v>332</v>
      </c>
    </row>
    <row r="50" spans="1:26" ht="39" thickBot="1" x14ac:dyDescent="0.3">
      <c r="A50" s="455"/>
      <c r="B50" s="455"/>
      <c r="C50" s="436"/>
      <c r="D50" s="438"/>
      <c r="E50" s="20" t="s">
        <v>333</v>
      </c>
      <c r="F50" s="438"/>
      <c r="G50" s="436"/>
      <c r="H50" s="436"/>
      <c r="I50" s="436"/>
      <c r="J50" s="436"/>
      <c r="K50" s="437"/>
      <c r="L50" s="436"/>
      <c r="M50" s="30" t="s">
        <v>334</v>
      </c>
      <c r="N50" s="21" t="s">
        <v>335</v>
      </c>
      <c r="O50" s="17"/>
      <c r="P50" s="22" t="s">
        <v>331</v>
      </c>
      <c r="Q50" s="17" t="s">
        <v>228</v>
      </c>
      <c r="R50" s="436"/>
      <c r="S50" s="436"/>
      <c r="T50" s="436"/>
      <c r="U50" s="436"/>
      <c r="V50" s="437"/>
      <c r="W50" s="436"/>
      <c r="X50" s="443"/>
      <c r="Y50" s="443"/>
      <c r="Z50" s="443"/>
    </row>
    <row r="51" spans="1:26" ht="77.25" thickBot="1" x14ac:dyDescent="0.3">
      <c r="A51" s="455"/>
      <c r="B51" s="455"/>
      <c r="C51" s="436"/>
      <c r="D51" s="438"/>
      <c r="E51" s="20" t="s">
        <v>336</v>
      </c>
      <c r="F51" s="438"/>
      <c r="G51" s="436"/>
      <c r="H51" s="436"/>
      <c r="I51" s="436"/>
      <c r="J51" s="436"/>
      <c r="K51" s="437"/>
      <c r="L51" s="436"/>
      <c r="M51" s="30" t="s">
        <v>337</v>
      </c>
      <c r="N51" s="21" t="s">
        <v>338</v>
      </c>
      <c r="O51" s="17" t="s">
        <v>335</v>
      </c>
      <c r="P51" s="22" t="s">
        <v>331</v>
      </c>
      <c r="Q51" s="17" t="s">
        <v>228</v>
      </c>
      <c r="R51" s="436"/>
      <c r="S51" s="436"/>
      <c r="T51" s="436"/>
      <c r="U51" s="436"/>
      <c r="V51" s="437"/>
      <c r="W51" s="436"/>
      <c r="X51" s="443"/>
      <c r="Y51" s="443"/>
      <c r="Z51" s="443"/>
    </row>
    <row r="52" spans="1:26" ht="51.75" thickBot="1" x14ac:dyDescent="0.3">
      <c r="A52" s="455"/>
      <c r="B52" s="455"/>
      <c r="C52" s="436"/>
      <c r="D52" s="438"/>
      <c r="E52" s="20" t="s">
        <v>339</v>
      </c>
      <c r="F52" s="438"/>
      <c r="G52" s="436"/>
      <c r="H52" s="436"/>
      <c r="I52" s="436"/>
      <c r="J52" s="436"/>
      <c r="K52" s="437"/>
      <c r="L52" s="436"/>
      <c r="M52" s="30" t="s">
        <v>340</v>
      </c>
      <c r="N52" s="21" t="s">
        <v>341</v>
      </c>
      <c r="O52" s="17" t="s">
        <v>335</v>
      </c>
      <c r="P52" s="22" t="s">
        <v>331</v>
      </c>
      <c r="Q52" s="17" t="s">
        <v>228</v>
      </c>
      <c r="R52" s="436"/>
      <c r="S52" s="436"/>
      <c r="T52" s="436"/>
      <c r="U52" s="436"/>
      <c r="V52" s="437"/>
      <c r="W52" s="436"/>
      <c r="X52" s="443" t="s">
        <v>342</v>
      </c>
      <c r="Y52" s="443"/>
      <c r="Z52" s="443"/>
    </row>
    <row r="53" spans="1:26" ht="26.25" thickBot="1" x14ac:dyDescent="0.3">
      <c r="A53" s="455"/>
      <c r="B53" s="455"/>
      <c r="C53" s="436"/>
      <c r="D53" s="438"/>
      <c r="E53" s="20" t="s">
        <v>343</v>
      </c>
      <c r="F53" s="438"/>
      <c r="G53" s="436"/>
      <c r="H53" s="436"/>
      <c r="I53" s="436"/>
      <c r="J53" s="436"/>
      <c r="K53" s="437"/>
      <c r="L53" s="436"/>
      <c r="M53" s="30" t="s">
        <v>344</v>
      </c>
      <c r="N53" s="21" t="s">
        <v>335</v>
      </c>
      <c r="O53" s="17" t="s">
        <v>345</v>
      </c>
      <c r="P53" s="22" t="s">
        <v>331</v>
      </c>
      <c r="Q53" s="17" t="s">
        <v>228</v>
      </c>
      <c r="R53" s="436"/>
      <c r="S53" s="436"/>
      <c r="T53" s="436"/>
      <c r="U53" s="436"/>
      <c r="V53" s="437"/>
      <c r="W53" s="436"/>
      <c r="X53" s="443"/>
      <c r="Y53" s="443"/>
      <c r="Z53" s="443"/>
    </row>
    <row r="54" spans="1:26" ht="51.75" thickBot="1" x14ac:dyDescent="0.3">
      <c r="A54" s="455"/>
      <c r="B54" s="455"/>
      <c r="C54" s="436"/>
      <c r="D54" s="438"/>
      <c r="E54" s="20" t="s">
        <v>346</v>
      </c>
      <c r="F54" s="438"/>
      <c r="G54" s="436"/>
      <c r="H54" s="436"/>
      <c r="I54" s="436"/>
      <c r="J54" s="436"/>
      <c r="K54" s="437"/>
      <c r="L54" s="436"/>
      <c r="M54" s="30" t="s">
        <v>347</v>
      </c>
      <c r="N54" s="21" t="s">
        <v>348</v>
      </c>
      <c r="O54" s="17" t="s">
        <v>349</v>
      </c>
      <c r="P54" s="22" t="s">
        <v>331</v>
      </c>
      <c r="Q54" s="17" t="s">
        <v>228</v>
      </c>
      <c r="R54" s="436"/>
      <c r="S54" s="436"/>
      <c r="T54" s="436"/>
      <c r="U54" s="436"/>
      <c r="V54" s="437"/>
      <c r="W54" s="436"/>
      <c r="X54" s="443"/>
      <c r="Y54" s="443"/>
      <c r="Z54" s="443"/>
    </row>
    <row r="55" spans="1:26" ht="51.75" thickBot="1" x14ac:dyDescent="0.3">
      <c r="A55" s="455"/>
      <c r="B55" s="455"/>
      <c r="C55" s="436"/>
      <c r="D55" s="438"/>
      <c r="E55" s="20" t="s">
        <v>350</v>
      </c>
      <c r="F55" s="438"/>
      <c r="G55" s="436"/>
      <c r="H55" s="436"/>
      <c r="I55" s="436"/>
      <c r="J55" s="436"/>
      <c r="K55" s="437"/>
      <c r="L55" s="436"/>
      <c r="M55" s="30" t="s">
        <v>351</v>
      </c>
      <c r="N55" s="21" t="s">
        <v>352</v>
      </c>
      <c r="O55" s="34" t="s">
        <v>335</v>
      </c>
      <c r="P55" s="22" t="s">
        <v>331</v>
      </c>
      <c r="Q55" s="17" t="s">
        <v>228</v>
      </c>
      <c r="R55" s="436"/>
      <c r="S55" s="436"/>
      <c r="T55" s="436"/>
      <c r="U55" s="436"/>
      <c r="V55" s="437"/>
      <c r="W55" s="436"/>
      <c r="X55" s="443" t="s">
        <v>342</v>
      </c>
      <c r="Y55" s="443"/>
      <c r="Z55" s="443"/>
    </row>
    <row r="56" spans="1:26" ht="39" thickBot="1" x14ac:dyDescent="0.3">
      <c r="A56" s="455"/>
      <c r="B56" s="455"/>
      <c r="C56" s="436"/>
      <c r="D56" s="438"/>
      <c r="E56" s="20" t="s">
        <v>353</v>
      </c>
      <c r="F56" s="438"/>
      <c r="G56" s="436"/>
      <c r="H56" s="436"/>
      <c r="I56" s="436"/>
      <c r="J56" s="436"/>
      <c r="K56" s="437"/>
      <c r="L56" s="436"/>
      <c r="M56" s="30" t="s">
        <v>354</v>
      </c>
      <c r="N56" s="23" t="s">
        <v>335</v>
      </c>
      <c r="O56" s="17" t="s">
        <v>355</v>
      </c>
      <c r="P56" s="22" t="s">
        <v>331</v>
      </c>
      <c r="Q56" s="17" t="s">
        <v>228</v>
      </c>
      <c r="R56" s="436"/>
      <c r="S56" s="436"/>
      <c r="T56" s="436"/>
      <c r="U56" s="436"/>
      <c r="V56" s="437"/>
      <c r="W56" s="436"/>
      <c r="X56" s="443"/>
      <c r="Y56" s="443"/>
      <c r="Z56" s="443"/>
    </row>
    <row r="57" spans="1:26" ht="51.75" thickBot="1" x14ac:dyDescent="0.3">
      <c r="A57" s="455"/>
      <c r="B57" s="455"/>
      <c r="C57" s="437">
        <v>17</v>
      </c>
      <c r="D57" s="445" t="s">
        <v>356</v>
      </c>
      <c r="E57" s="20" t="s">
        <v>357</v>
      </c>
      <c r="F57" s="438" t="s">
        <v>328</v>
      </c>
      <c r="G57" s="436" t="s">
        <v>23</v>
      </c>
      <c r="H57" s="436">
        <f>IF(G57="Rara Vez",1,IF(G57="Improbable",2,IF(G57="Posible",3,IF(G57="Probable",4,IF(G57="Casi Seguro",5,0)))))</f>
        <v>5</v>
      </c>
      <c r="I57" s="436" t="s">
        <v>10</v>
      </c>
      <c r="J57" s="436">
        <f>IF(I57="Moderado",5,IF(I57="Mayor",10,IF(I57="Catastrófico",20,0)))</f>
        <v>10</v>
      </c>
      <c r="K57" s="437" t="str">
        <f>IF(L57=0,"",IF(L57&lt;=10,"Baja",IF(L57&lt;=25,"Moderada",IF(L57&lt;=50,"Alta",IF(L57&lt;=100,"Extrema")))))</f>
        <v>Alta</v>
      </c>
      <c r="L57" s="436">
        <f>+H57*J57</f>
        <v>50</v>
      </c>
      <c r="M57" s="17" t="s">
        <v>358</v>
      </c>
      <c r="N57" s="21" t="s">
        <v>359</v>
      </c>
      <c r="O57" s="17" t="s">
        <v>360</v>
      </c>
      <c r="P57" s="22" t="s">
        <v>331</v>
      </c>
      <c r="Q57" s="17" t="s">
        <v>228</v>
      </c>
      <c r="R57" s="436" t="s">
        <v>15</v>
      </c>
      <c r="S57" s="436">
        <f>IF(R57="Rara Vez",1,IF(R57="Improbable",2,IF(R57="Posible",3,IF(R57="Probable",4,IF(R57="Casi Seguro",5,0)))))</f>
        <v>3</v>
      </c>
      <c r="T57" s="436" t="s">
        <v>10</v>
      </c>
      <c r="U57" s="436">
        <f>IF(T57="Moderado",5,IF(T57="Mayor",10,IF(T57="Catastrófico",20,0)))</f>
        <v>10</v>
      </c>
      <c r="V57" s="437" t="str">
        <f>IF(W57=0,"",IF(W57&lt;=10,"Baja",IF(W57&lt;=25,"Moderada",IF(W57&lt;=50,"Alta",IF(W57&lt;=100,"Extrema")))))</f>
        <v>Alta</v>
      </c>
      <c r="W57" s="436">
        <f>+S57*U57</f>
        <v>30</v>
      </c>
      <c r="X57" s="447" t="s">
        <v>189</v>
      </c>
      <c r="Y57" s="447" t="s">
        <v>190</v>
      </c>
      <c r="Z57" s="447" t="s">
        <v>332</v>
      </c>
    </row>
    <row r="58" spans="1:26" ht="51.75" thickBot="1" x14ac:dyDescent="0.3">
      <c r="A58" s="455"/>
      <c r="B58" s="455"/>
      <c r="C58" s="437"/>
      <c r="D58" s="445"/>
      <c r="E58" s="20" t="s">
        <v>361</v>
      </c>
      <c r="F58" s="438"/>
      <c r="G58" s="436"/>
      <c r="H58" s="436"/>
      <c r="I58" s="436"/>
      <c r="J58" s="436"/>
      <c r="K58" s="437"/>
      <c r="L58" s="436"/>
      <c r="M58" s="30" t="s">
        <v>351</v>
      </c>
      <c r="N58" s="21" t="s">
        <v>352</v>
      </c>
      <c r="O58" s="17" t="s">
        <v>362</v>
      </c>
      <c r="P58" s="22" t="s">
        <v>331</v>
      </c>
      <c r="Q58" s="17" t="s">
        <v>228</v>
      </c>
      <c r="R58" s="436"/>
      <c r="S58" s="436"/>
      <c r="T58" s="436"/>
      <c r="U58" s="436"/>
      <c r="V58" s="437"/>
      <c r="W58" s="436"/>
      <c r="X58" s="447" t="s">
        <v>342</v>
      </c>
      <c r="Y58" s="447"/>
      <c r="Z58" s="447"/>
    </row>
    <row r="59" spans="1:26" ht="64.5" thickBot="1" x14ac:dyDescent="0.3">
      <c r="A59" s="455"/>
      <c r="B59" s="455"/>
      <c r="C59" s="437"/>
      <c r="D59" s="445"/>
      <c r="E59" s="20" t="s">
        <v>363</v>
      </c>
      <c r="F59" s="438"/>
      <c r="G59" s="436"/>
      <c r="H59" s="436"/>
      <c r="I59" s="436"/>
      <c r="J59" s="436"/>
      <c r="K59" s="437"/>
      <c r="L59" s="436"/>
      <c r="M59" s="30" t="s">
        <v>364</v>
      </c>
      <c r="N59" s="21" t="s">
        <v>335</v>
      </c>
      <c r="O59" s="17"/>
      <c r="P59" s="22" t="s">
        <v>331</v>
      </c>
      <c r="Q59" s="17" t="s">
        <v>228</v>
      </c>
      <c r="R59" s="436"/>
      <c r="S59" s="436"/>
      <c r="T59" s="436"/>
      <c r="U59" s="436"/>
      <c r="V59" s="437"/>
      <c r="W59" s="436"/>
      <c r="X59" s="447"/>
      <c r="Y59" s="447"/>
      <c r="Z59" s="447"/>
    </row>
    <row r="60" spans="1:26" ht="51.75" thickBot="1" x14ac:dyDescent="0.3">
      <c r="A60" s="455"/>
      <c r="B60" s="455"/>
      <c r="C60" s="437"/>
      <c r="D60" s="445"/>
      <c r="E60" s="20" t="s">
        <v>365</v>
      </c>
      <c r="F60" s="438"/>
      <c r="G60" s="436"/>
      <c r="H60" s="436"/>
      <c r="I60" s="436"/>
      <c r="J60" s="436"/>
      <c r="K60" s="437"/>
      <c r="L60" s="436"/>
      <c r="M60" s="30" t="s">
        <v>366</v>
      </c>
      <c r="N60" s="21" t="s">
        <v>335</v>
      </c>
      <c r="O60" s="17"/>
      <c r="P60" s="22" t="s">
        <v>331</v>
      </c>
      <c r="Q60" s="17" t="s">
        <v>228</v>
      </c>
      <c r="R60" s="436"/>
      <c r="S60" s="436"/>
      <c r="T60" s="436"/>
      <c r="U60" s="436"/>
      <c r="V60" s="437"/>
      <c r="W60" s="436"/>
      <c r="X60" s="447"/>
      <c r="Y60" s="447"/>
      <c r="Z60" s="447"/>
    </row>
    <row r="61" spans="1:26" ht="39" thickBot="1" x14ac:dyDescent="0.3">
      <c r="A61" s="455"/>
      <c r="B61" s="455"/>
      <c r="C61" s="437"/>
      <c r="D61" s="445"/>
      <c r="E61" s="20" t="s">
        <v>367</v>
      </c>
      <c r="F61" s="438"/>
      <c r="G61" s="436"/>
      <c r="H61" s="436"/>
      <c r="I61" s="436"/>
      <c r="J61" s="436"/>
      <c r="K61" s="437"/>
      <c r="L61" s="436"/>
      <c r="M61" s="30" t="s">
        <v>368</v>
      </c>
      <c r="N61" s="21" t="s">
        <v>369</v>
      </c>
      <c r="O61" s="17" t="s">
        <v>370</v>
      </c>
      <c r="P61" s="22" t="s">
        <v>331</v>
      </c>
      <c r="Q61" s="17" t="s">
        <v>228</v>
      </c>
      <c r="R61" s="436"/>
      <c r="S61" s="436"/>
      <c r="T61" s="436"/>
      <c r="U61" s="436"/>
      <c r="V61" s="437"/>
      <c r="W61" s="436"/>
      <c r="X61" s="447" t="s">
        <v>342</v>
      </c>
      <c r="Y61" s="447"/>
      <c r="Z61" s="447"/>
    </row>
    <row r="62" spans="1:26" ht="115.5" thickBot="1" x14ac:dyDescent="0.3">
      <c r="A62" s="455"/>
      <c r="B62" s="455"/>
      <c r="C62" s="437"/>
      <c r="D62" s="445"/>
      <c r="E62" s="20" t="s">
        <v>371</v>
      </c>
      <c r="F62" s="438"/>
      <c r="G62" s="436"/>
      <c r="H62" s="436"/>
      <c r="I62" s="436"/>
      <c r="J62" s="436"/>
      <c r="K62" s="437"/>
      <c r="L62" s="436"/>
      <c r="M62" s="30" t="s">
        <v>372</v>
      </c>
      <c r="N62" s="23" t="s">
        <v>373</v>
      </c>
      <c r="O62" s="17" t="s">
        <v>374</v>
      </c>
      <c r="P62" s="22" t="s">
        <v>331</v>
      </c>
      <c r="Q62" s="17" t="s">
        <v>228</v>
      </c>
      <c r="R62" s="436"/>
      <c r="S62" s="436"/>
      <c r="T62" s="436"/>
      <c r="U62" s="436"/>
      <c r="V62" s="437"/>
      <c r="W62" s="436"/>
      <c r="X62" s="447"/>
      <c r="Y62" s="447"/>
      <c r="Z62" s="447"/>
    </row>
    <row r="63" spans="1:26" ht="90" thickBot="1" x14ac:dyDescent="0.3">
      <c r="A63" s="455"/>
      <c r="B63" s="455"/>
      <c r="C63" s="27">
        <v>18</v>
      </c>
      <c r="D63" s="26" t="s">
        <v>375</v>
      </c>
      <c r="E63" s="20" t="s">
        <v>376</v>
      </c>
      <c r="F63" s="26" t="s">
        <v>280</v>
      </c>
      <c r="G63" s="27" t="s">
        <v>14</v>
      </c>
      <c r="H63" s="27">
        <f>IF(G63="Rara Vez",1,IF(G63="Improbable",2,IF(G63="Posible",3,IF(G63="Probable",4,IF(G63="Casi Seguro",5,0)))))</f>
        <v>4</v>
      </c>
      <c r="I63" s="27" t="s">
        <v>10</v>
      </c>
      <c r="J63" s="27">
        <f>IF(I63="Moderado",5,IF(I63="Mayor",10,IF(I63="Catastrófico",20,0)))</f>
        <v>10</v>
      </c>
      <c r="K63" s="24" t="str">
        <f>IF(L63=0,"",IF(L63&lt;=10,"Baja",IF(L63&lt;=25,"Moderada",IF(L63&lt;=50,"Alta",IF(L63&lt;=100,"Extrema")))))</f>
        <v>Alta</v>
      </c>
      <c r="L63" s="27">
        <f>+H63*J63</f>
        <v>40</v>
      </c>
      <c r="M63" s="30" t="s">
        <v>377</v>
      </c>
      <c r="N63" s="21" t="s">
        <v>378</v>
      </c>
      <c r="O63" s="17" t="s">
        <v>379</v>
      </c>
      <c r="P63" s="22" t="s">
        <v>331</v>
      </c>
      <c r="Q63" s="17" t="s">
        <v>228</v>
      </c>
      <c r="R63" s="27" t="s">
        <v>12</v>
      </c>
      <c r="S63" s="27">
        <f>IF(R63="Rara Vez",1,IF(R63="Improbable",2,IF(R63="Posible",3,IF(R63="Probable",4,IF(R63="Casi Seguro",5,0)))))</f>
        <v>2</v>
      </c>
      <c r="T63" s="27" t="s">
        <v>10</v>
      </c>
      <c r="U63" s="27">
        <f>IF(T63="Moderado",5,IF(T63="Mayor",10,IF(T63="Catastrófico",20,0)))</f>
        <v>10</v>
      </c>
      <c r="V63" s="24" t="str">
        <f>IF(W63=0,"",IF(W63&lt;=10,"Baja",IF(W63&lt;=25,"Moderada",IF(W63&lt;=50,"Alta",IF(W63&lt;=100,"Extrema")))))</f>
        <v>Moderada</v>
      </c>
      <c r="W63" s="27">
        <f>+S63*U63</f>
        <v>20</v>
      </c>
      <c r="X63" s="31" t="s">
        <v>189</v>
      </c>
      <c r="Y63" s="31" t="s">
        <v>190</v>
      </c>
      <c r="Z63" s="31" t="s">
        <v>332</v>
      </c>
    </row>
    <row r="64" spans="1:26" ht="102.75" thickBot="1" x14ac:dyDescent="0.3">
      <c r="A64" s="455"/>
      <c r="B64" s="455"/>
      <c r="C64" s="27">
        <v>19</v>
      </c>
      <c r="D64" s="26" t="s">
        <v>380</v>
      </c>
      <c r="E64" s="20" t="s">
        <v>381</v>
      </c>
      <c r="F64" s="26" t="s">
        <v>280</v>
      </c>
      <c r="G64" s="27" t="s">
        <v>23</v>
      </c>
      <c r="H64" s="27">
        <f>IF(G64="Rara Vez",1,IF(G64="Improbable",2,IF(G64="Posible",3,IF(G64="Probable",4,IF(G64="Casi Seguro",5,0)))))</f>
        <v>5</v>
      </c>
      <c r="I64" s="27" t="s">
        <v>10</v>
      </c>
      <c r="J64" s="27">
        <f>IF(I64="Moderado",5,IF(I64="Mayor",10,IF(I64="Catastrófico",20,0)))</f>
        <v>10</v>
      </c>
      <c r="K64" s="24" t="str">
        <f>IF(L64=0,"",IF(L64&lt;=10,"Baja",IF(L64&lt;=25,"Moderada",IF(L64&lt;=50,"Alta",IF(L64&lt;=100,"Extrema")))))</f>
        <v>Alta</v>
      </c>
      <c r="L64" s="27">
        <f>+H64*J64</f>
        <v>50</v>
      </c>
      <c r="M64" s="30" t="s">
        <v>382</v>
      </c>
      <c r="N64" s="21" t="s">
        <v>383</v>
      </c>
      <c r="O64" s="17" t="s">
        <v>384</v>
      </c>
      <c r="P64" s="22" t="s">
        <v>331</v>
      </c>
      <c r="Q64" s="36" t="s">
        <v>228</v>
      </c>
      <c r="R64" s="27" t="s">
        <v>14</v>
      </c>
      <c r="S64" s="27">
        <f>IF(R64="Rara Vez",1,IF(R64="Improbable",2,IF(R64="Posible",3,IF(R64="Probable",4,IF(R64="Casi Seguro",5,0)))))</f>
        <v>4</v>
      </c>
      <c r="T64" s="27" t="s">
        <v>10</v>
      </c>
      <c r="U64" s="27">
        <f>IF(T64="Moderado",5,IF(T64="Mayor",10,IF(T64="Catastrófico",20,0)))</f>
        <v>10</v>
      </c>
      <c r="V64" s="24" t="str">
        <f>IF(W64=0,"",IF(W64&lt;=10,"Baja",IF(W64&lt;=25,"Moderada",IF(W64&lt;=50,"Alta",IF(W64&lt;=100,"Extrema")))))</f>
        <v>Alta</v>
      </c>
      <c r="W64" s="27">
        <f>+S64*U64</f>
        <v>40</v>
      </c>
      <c r="X64" s="31" t="s">
        <v>189</v>
      </c>
      <c r="Y64" s="31" t="s">
        <v>190</v>
      </c>
      <c r="Z64" s="31" t="s">
        <v>332</v>
      </c>
    </row>
    <row r="65" spans="1:26" ht="39" thickBot="1" x14ac:dyDescent="0.3">
      <c r="A65" s="455"/>
      <c r="B65" s="455"/>
      <c r="C65" s="437">
        <v>20</v>
      </c>
      <c r="D65" s="445" t="s">
        <v>291</v>
      </c>
      <c r="E65" s="20" t="s">
        <v>385</v>
      </c>
      <c r="F65" s="438" t="s">
        <v>76</v>
      </c>
      <c r="G65" s="436" t="s">
        <v>22</v>
      </c>
      <c r="H65" s="436">
        <f>IF(G65="Rara Vez",1,IF(G65="Improbable",2,IF(G65="Posible",3,IF(G65="Probable",4,IF(G65="Casi Seguro",5,0)))))</f>
        <v>1</v>
      </c>
      <c r="I65" s="436" t="s">
        <v>10</v>
      </c>
      <c r="J65" s="436">
        <f>IF(I65="Moderado",5,IF(I65="Mayor",10,IF(I65="Catastrófico",20,0)))</f>
        <v>10</v>
      </c>
      <c r="K65" s="437" t="str">
        <f>IF(L65=0,"",IF(L65&lt;=10,"Baja",IF(L65&lt;=25,"Moderada",IF(L65&lt;=50,"Alta",IF(L65&lt;=100,"Extrema")))))</f>
        <v>Baja</v>
      </c>
      <c r="L65" s="436">
        <f>+H65*J65</f>
        <v>10</v>
      </c>
      <c r="M65" s="449" t="s">
        <v>386</v>
      </c>
      <c r="N65" s="450" t="s">
        <v>387</v>
      </c>
      <c r="O65" s="446" t="s">
        <v>349</v>
      </c>
      <c r="P65" s="452" t="s">
        <v>331</v>
      </c>
      <c r="Q65" s="456" t="s">
        <v>228</v>
      </c>
      <c r="R65" s="436" t="s">
        <v>22</v>
      </c>
      <c r="S65" s="436">
        <f>IF(R65="Rara Vez",1,IF(R65="Improbable",2,IF(R65="Posible",3,IF(R65="Probable",4,IF(R65="Casi Seguro",5,0)))))</f>
        <v>1</v>
      </c>
      <c r="T65" s="436" t="s">
        <v>10</v>
      </c>
      <c r="U65" s="436">
        <f>IF(T65="Moderado",5,IF(T65="Mayor",10,IF(T65="Catastrófico",20,0)))</f>
        <v>10</v>
      </c>
      <c r="V65" s="437" t="str">
        <f>IF(W65=0,"",IF(W65&lt;=10,"Baja",IF(W65&lt;=25,"Moderada",IF(W65&lt;=50,"Alta",IF(W65&lt;=100,"Extrema")))))</f>
        <v>Baja</v>
      </c>
      <c r="W65" s="436">
        <f>+S65*U65</f>
        <v>10</v>
      </c>
      <c r="X65" s="447" t="s">
        <v>189</v>
      </c>
      <c r="Y65" s="447" t="s">
        <v>190</v>
      </c>
      <c r="Z65" s="447" t="s">
        <v>332</v>
      </c>
    </row>
    <row r="66" spans="1:26" ht="15.75" thickBot="1" x14ac:dyDescent="0.3">
      <c r="A66" s="455"/>
      <c r="B66" s="455"/>
      <c r="C66" s="437"/>
      <c r="D66" s="445"/>
      <c r="E66" s="20" t="s">
        <v>297</v>
      </c>
      <c r="F66" s="438"/>
      <c r="G66" s="436"/>
      <c r="H66" s="436"/>
      <c r="I66" s="436"/>
      <c r="J66" s="436"/>
      <c r="K66" s="437"/>
      <c r="L66" s="436"/>
      <c r="M66" s="449"/>
      <c r="N66" s="450"/>
      <c r="O66" s="446"/>
      <c r="P66" s="452"/>
      <c r="Q66" s="456"/>
      <c r="R66" s="436"/>
      <c r="S66" s="436"/>
      <c r="T66" s="436"/>
      <c r="U66" s="436"/>
      <c r="V66" s="437"/>
      <c r="W66" s="436"/>
      <c r="X66" s="447"/>
      <c r="Y66" s="447"/>
      <c r="Z66" s="447"/>
    </row>
    <row r="67" spans="1:26" ht="39" thickBot="1" x14ac:dyDescent="0.3">
      <c r="A67" s="455"/>
      <c r="B67" s="455"/>
      <c r="C67" s="437"/>
      <c r="D67" s="445"/>
      <c r="E67" s="20" t="s">
        <v>388</v>
      </c>
      <c r="F67" s="438"/>
      <c r="G67" s="436"/>
      <c r="H67" s="436"/>
      <c r="I67" s="436"/>
      <c r="J67" s="436"/>
      <c r="K67" s="437"/>
      <c r="L67" s="436"/>
      <c r="M67" s="449" t="s">
        <v>389</v>
      </c>
      <c r="N67" s="450"/>
      <c r="O67" s="446"/>
      <c r="P67" s="452"/>
      <c r="Q67" s="456"/>
      <c r="R67" s="436"/>
      <c r="S67" s="436"/>
      <c r="T67" s="436"/>
      <c r="U67" s="436"/>
      <c r="V67" s="437"/>
      <c r="W67" s="436"/>
      <c r="X67" s="447" t="s">
        <v>342</v>
      </c>
      <c r="Y67" s="447"/>
      <c r="Z67" s="447"/>
    </row>
    <row r="68" spans="1:26" ht="15.75" thickBot="1" x14ac:dyDescent="0.3">
      <c r="A68" s="455"/>
      <c r="B68" s="455"/>
      <c r="C68" s="437"/>
      <c r="D68" s="445"/>
      <c r="E68" s="20" t="s">
        <v>299</v>
      </c>
      <c r="F68" s="438"/>
      <c r="G68" s="436"/>
      <c r="H68" s="436"/>
      <c r="I68" s="436"/>
      <c r="J68" s="436"/>
      <c r="K68" s="437"/>
      <c r="L68" s="436"/>
      <c r="M68" s="449"/>
      <c r="N68" s="450"/>
      <c r="O68" s="446"/>
      <c r="P68" s="452"/>
      <c r="Q68" s="456"/>
      <c r="R68" s="436"/>
      <c r="S68" s="436"/>
      <c r="T68" s="436"/>
      <c r="U68" s="436"/>
      <c r="V68" s="437"/>
      <c r="W68" s="436"/>
      <c r="X68" s="447"/>
      <c r="Y68" s="447"/>
      <c r="Z68" s="447"/>
    </row>
    <row r="69" spans="1:26" ht="26.25" thickBot="1" x14ac:dyDescent="0.3">
      <c r="A69" s="455"/>
      <c r="B69" s="455"/>
      <c r="C69" s="437"/>
      <c r="D69" s="445"/>
      <c r="E69" s="20" t="s">
        <v>390</v>
      </c>
      <c r="F69" s="438"/>
      <c r="G69" s="436"/>
      <c r="H69" s="436"/>
      <c r="I69" s="436"/>
      <c r="J69" s="436"/>
      <c r="K69" s="437"/>
      <c r="L69" s="436"/>
      <c r="M69" s="449"/>
      <c r="N69" s="450"/>
      <c r="O69" s="446"/>
      <c r="P69" s="452"/>
      <c r="Q69" s="456"/>
      <c r="R69" s="436"/>
      <c r="S69" s="436"/>
      <c r="T69" s="436"/>
      <c r="U69" s="436"/>
      <c r="V69" s="437"/>
      <c r="W69" s="436"/>
      <c r="X69" s="447"/>
      <c r="Y69" s="447"/>
      <c r="Z69" s="447"/>
    </row>
    <row r="70" spans="1:26" ht="26.25" thickBot="1" x14ac:dyDescent="0.3">
      <c r="A70" s="455"/>
      <c r="B70" s="455"/>
      <c r="C70" s="436">
        <v>21</v>
      </c>
      <c r="D70" s="445" t="s">
        <v>302</v>
      </c>
      <c r="E70" s="20" t="s">
        <v>303</v>
      </c>
      <c r="F70" s="438" t="s">
        <v>76</v>
      </c>
      <c r="G70" s="436" t="s">
        <v>22</v>
      </c>
      <c r="H70" s="436">
        <f>IF(G70="Rara Vez",1,IF(G70="Improbable",2,IF(G70="Posible",3,IF(G70="Probable",4,IF(G70="Casi Seguro",5,0)))))</f>
        <v>1</v>
      </c>
      <c r="I70" s="436" t="s">
        <v>10</v>
      </c>
      <c r="J70" s="436">
        <f>IF(I70="Moderado",5,IF(I70="Mayor",10,IF(I70="Catastrófico",20,0)))</f>
        <v>10</v>
      </c>
      <c r="K70" s="437" t="str">
        <f>IF(L70=0,"",IF(L70&lt;=10,"Baja",IF(L70&lt;=25,"Moderada",IF(L70&lt;=50,"Alta",IF(L70&lt;=100,"Extrema")))))</f>
        <v>Baja</v>
      </c>
      <c r="L70" s="436">
        <f>+H70*J70</f>
        <v>10</v>
      </c>
      <c r="M70" s="449" t="s">
        <v>391</v>
      </c>
      <c r="N70" s="450" t="s">
        <v>352</v>
      </c>
      <c r="O70" s="446" t="s">
        <v>362</v>
      </c>
      <c r="P70" s="452" t="s">
        <v>331</v>
      </c>
      <c r="Q70" s="456" t="s">
        <v>228</v>
      </c>
      <c r="R70" s="436" t="s">
        <v>22</v>
      </c>
      <c r="S70" s="436">
        <f>IF(R70="Rara Vez",1,IF(R70="Improbable",2,IF(R70="Posible",3,IF(R70="Probable",4,IF(R70="Casi Seguro",5,0)))))</f>
        <v>1</v>
      </c>
      <c r="T70" s="436" t="s">
        <v>10</v>
      </c>
      <c r="U70" s="436">
        <f>IF(T70="Moderado",5,IF(T70="Mayor",10,IF(T70="Catastrófico",20,0)))</f>
        <v>10</v>
      </c>
      <c r="V70" s="437" t="str">
        <f>IF(W70=0,"",IF(W70&lt;=10,"Baja",IF(W70&lt;=25,"Moderada",IF(W70&lt;=50,"Alta",IF(W70&lt;=100,"Extrema")))))</f>
        <v>Baja</v>
      </c>
      <c r="W70" s="436">
        <f>+S70*U70</f>
        <v>10</v>
      </c>
      <c r="X70" s="447" t="s">
        <v>189</v>
      </c>
      <c r="Y70" s="447" t="s">
        <v>190</v>
      </c>
      <c r="Z70" s="447" t="s">
        <v>332</v>
      </c>
    </row>
    <row r="71" spans="1:26" ht="26.25" thickBot="1" x14ac:dyDescent="0.3">
      <c r="A71" s="455"/>
      <c r="B71" s="455"/>
      <c r="C71" s="436"/>
      <c r="D71" s="445"/>
      <c r="E71" s="20" t="s">
        <v>307</v>
      </c>
      <c r="F71" s="438"/>
      <c r="G71" s="436"/>
      <c r="H71" s="436"/>
      <c r="I71" s="436"/>
      <c r="J71" s="436"/>
      <c r="K71" s="437"/>
      <c r="L71" s="436"/>
      <c r="M71" s="449"/>
      <c r="N71" s="450"/>
      <c r="O71" s="446"/>
      <c r="P71" s="452"/>
      <c r="Q71" s="456"/>
      <c r="R71" s="436"/>
      <c r="S71" s="436"/>
      <c r="T71" s="436"/>
      <c r="U71" s="436"/>
      <c r="V71" s="437"/>
      <c r="W71" s="436"/>
      <c r="X71" s="447"/>
      <c r="Y71" s="447"/>
      <c r="Z71" s="447"/>
    </row>
    <row r="72" spans="1:26" ht="45.75" customHeight="1" thickBot="1" x14ac:dyDescent="0.3">
      <c r="A72" s="455"/>
      <c r="B72" s="455"/>
      <c r="C72" s="436">
        <v>22</v>
      </c>
      <c r="D72" s="438" t="s">
        <v>392</v>
      </c>
      <c r="E72" s="448" t="s">
        <v>311</v>
      </c>
      <c r="F72" s="438" t="s">
        <v>76</v>
      </c>
      <c r="G72" s="436" t="s">
        <v>22</v>
      </c>
      <c r="H72" s="436">
        <f>IF(G72="Rara Vez",1,IF(G72="Improbable",2,IF(G72="Posible",3,IF(G72="Probable",4,IF(G72="Casi Seguro",5,0)))))</f>
        <v>1</v>
      </c>
      <c r="I72" s="436" t="s">
        <v>10</v>
      </c>
      <c r="J72" s="436">
        <f>IF(I72="Moderado",5,IF(I72="Mayor",10,IF(I72="Catastrófico",20,0)))</f>
        <v>10</v>
      </c>
      <c r="K72" s="437" t="str">
        <f>IF(L72=0,"",IF(L72&lt;=10,"Baja",IF(L72&lt;=25,"Moderada",IF(L72&lt;=50,"Alta",IF(L72&lt;=100,"Extrema")))))</f>
        <v>Baja</v>
      </c>
      <c r="L72" s="436">
        <f>+H72*J72</f>
        <v>10</v>
      </c>
      <c r="M72" s="449" t="s">
        <v>393</v>
      </c>
      <c r="N72" s="450" t="s">
        <v>394</v>
      </c>
      <c r="O72" s="446" t="s">
        <v>395</v>
      </c>
      <c r="P72" s="452" t="s">
        <v>331</v>
      </c>
      <c r="Q72" s="446" t="s">
        <v>228</v>
      </c>
      <c r="R72" s="436" t="s">
        <v>22</v>
      </c>
      <c r="S72" s="436">
        <f>IF(R72="Rara Vez",1,IF(R72="Improbable",2,IF(R72="Posible",3,IF(R72="Probable",4,IF(R72="Casi Seguro",5,0)))))</f>
        <v>1</v>
      </c>
      <c r="T72" s="436" t="s">
        <v>10</v>
      </c>
      <c r="U72" s="436">
        <f>IF(T72="Moderado",5,IF(T72="Mayor",10,IF(T72="Catastrófico",20,0)))</f>
        <v>10</v>
      </c>
      <c r="V72" s="437" t="str">
        <f>IF(W72=0,"",IF(W72&lt;=10,"Baja",IF(W72&lt;=25,"Moderada",IF(W72&lt;=50,"Alta",IF(W72&lt;=100,"Extrema")))))</f>
        <v>Baja</v>
      </c>
      <c r="W72" s="436">
        <f>+S72*U72</f>
        <v>10</v>
      </c>
      <c r="X72" s="443" t="s">
        <v>189</v>
      </c>
      <c r="Y72" s="443" t="s">
        <v>190</v>
      </c>
      <c r="Z72" s="443" t="s">
        <v>332</v>
      </c>
    </row>
    <row r="73" spans="1:26" ht="50.25" customHeight="1" thickBot="1" x14ac:dyDescent="0.3">
      <c r="A73" s="455"/>
      <c r="B73" s="455"/>
      <c r="C73" s="436"/>
      <c r="D73" s="438"/>
      <c r="E73" s="448"/>
      <c r="F73" s="438"/>
      <c r="G73" s="436"/>
      <c r="H73" s="436"/>
      <c r="I73" s="436"/>
      <c r="J73" s="436"/>
      <c r="K73" s="437"/>
      <c r="L73" s="436"/>
      <c r="M73" s="449"/>
      <c r="N73" s="450"/>
      <c r="O73" s="446"/>
      <c r="P73" s="452"/>
      <c r="Q73" s="446"/>
      <c r="R73" s="436"/>
      <c r="S73" s="436"/>
      <c r="T73" s="436"/>
      <c r="U73" s="436"/>
      <c r="V73" s="437"/>
      <c r="W73" s="436"/>
      <c r="X73" s="443" t="s">
        <v>342</v>
      </c>
      <c r="Y73" s="443"/>
      <c r="Z73" s="443"/>
    </row>
    <row r="74" spans="1:26" ht="29.25" customHeight="1" thickBot="1" x14ac:dyDescent="0.3">
      <c r="A74" s="457" t="s">
        <v>396</v>
      </c>
      <c r="B74" s="457"/>
      <c r="C74" s="458">
        <v>23</v>
      </c>
      <c r="D74" s="461" t="s">
        <v>397</v>
      </c>
      <c r="E74" s="78" t="s">
        <v>398</v>
      </c>
      <c r="F74" s="77" t="s">
        <v>76</v>
      </c>
      <c r="G74" s="464" t="s">
        <v>15</v>
      </c>
      <c r="H74" s="436">
        <f>IF(G74="Rara Vez",1,IF(G74="Improbable",2,IF(G74="Posible",3,IF(G74="Probable",4,IF(G74="Casi Seguro",5,0)))))</f>
        <v>3</v>
      </c>
      <c r="I74" s="436" t="s">
        <v>13</v>
      </c>
      <c r="J74" s="436">
        <f>IF(I74="Moderado",5,IF(I74="Mayor",10,IF(I74="Catastrófico",20,0)))</f>
        <v>20</v>
      </c>
      <c r="K74" s="437" t="str">
        <f>IF(L74=0,"",IF(L74&lt;=10,"Baja",IF(L74&lt;=25,"Moderada",IF(L74&lt;=50,"Alta",IF(L74&lt;=100,"Extrema")))))</f>
        <v>Extrema</v>
      </c>
      <c r="L74" s="436">
        <f>+H74*J74</f>
        <v>60</v>
      </c>
      <c r="M74" s="446" t="s">
        <v>399</v>
      </c>
      <c r="N74" s="451" t="s">
        <v>400</v>
      </c>
      <c r="O74" s="446"/>
      <c r="P74" s="446" t="s">
        <v>401</v>
      </c>
      <c r="Q74" s="446" t="s">
        <v>187</v>
      </c>
      <c r="R74" s="436" t="s">
        <v>22</v>
      </c>
      <c r="S74" s="436">
        <f>IF(R74="Rara Vez",1,IF(R74="Improbable",2,IF(R74="Posible",3,IF(R74="Probable",4,IF(R74="Casi Seguro",5,0)))))</f>
        <v>1</v>
      </c>
      <c r="T74" s="436" t="s">
        <v>13</v>
      </c>
      <c r="U74" s="436">
        <f>IF(T74="Moderado",5,IF(T74="Mayor",10,IF(T74="Catastrófico",20,0)))</f>
        <v>20</v>
      </c>
      <c r="V74" s="437" t="str">
        <f>IF(W74=0,"",IF(W74&lt;=10,"Baja",IF(W74&lt;=25,"Moderada",IF(W74&lt;=50,"Alta",IF(W74&lt;=100,"Extrema")))))</f>
        <v>Moderada</v>
      </c>
      <c r="W74" s="436">
        <f>+S74*U74</f>
        <v>20</v>
      </c>
      <c r="X74" s="447" t="s">
        <v>189</v>
      </c>
      <c r="Y74" s="447" t="s">
        <v>190</v>
      </c>
      <c r="Z74" s="447" t="s">
        <v>401</v>
      </c>
    </row>
    <row r="75" spans="1:26" ht="26.25" thickBot="1" x14ac:dyDescent="0.3">
      <c r="A75" s="457"/>
      <c r="B75" s="457"/>
      <c r="C75" s="459"/>
      <c r="D75" s="462"/>
      <c r="E75" s="78" t="s">
        <v>402</v>
      </c>
      <c r="F75" s="77" t="s">
        <v>215</v>
      </c>
      <c r="G75" s="465"/>
      <c r="H75" s="436"/>
      <c r="I75" s="436"/>
      <c r="J75" s="436"/>
      <c r="K75" s="437"/>
      <c r="L75" s="436"/>
      <c r="M75" s="446"/>
      <c r="N75" s="451"/>
      <c r="O75" s="446"/>
      <c r="P75" s="446"/>
      <c r="Q75" s="446"/>
      <c r="R75" s="436"/>
      <c r="S75" s="436"/>
      <c r="T75" s="436"/>
      <c r="U75" s="436"/>
      <c r="V75" s="437"/>
      <c r="W75" s="436"/>
      <c r="X75" s="447"/>
      <c r="Y75" s="447"/>
      <c r="Z75" s="447"/>
    </row>
    <row r="76" spans="1:26" ht="51.75" thickBot="1" x14ac:dyDescent="0.3">
      <c r="A76" s="457"/>
      <c r="B76" s="457"/>
      <c r="C76" s="459"/>
      <c r="D76" s="462"/>
      <c r="E76" s="78" t="s">
        <v>403</v>
      </c>
      <c r="F76" s="77"/>
      <c r="G76" s="465"/>
      <c r="H76" s="436"/>
      <c r="I76" s="436"/>
      <c r="J76" s="436"/>
      <c r="K76" s="437"/>
      <c r="L76" s="436"/>
      <c r="M76" s="446" t="s">
        <v>404</v>
      </c>
      <c r="N76" s="451" t="s">
        <v>405</v>
      </c>
      <c r="O76" s="446"/>
      <c r="P76" s="446" t="s">
        <v>401</v>
      </c>
      <c r="Q76" s="446" t="s">
        <v>187</v>
      </c>
      <c r="R76" s="436"/>
      <c r="S76" s="436"/>
      <c r="T76" s="436"/>
      <c r="U76" s="436"/>
      <c r="V76" s="437"/>
      <c r="W76" s="436"/>
      <c r="X76" s="447" t="s">
        <v>342</v>
      </c>
      <c r="Y76" s="447"/>
      <c r="Z76" s="447"/>
    </row>
    <row r="77" spans="1:26" ht="26.25" thickBot="1" x14ac:dyDescent="0.3">
      <c r="A77" s="457"/>
      <c r="B77" s="457"/>
      <c r="C77" s="460"/>
      <c r="D77" s="463"/>
      <c r="E77" s="78" t="s">
        <v>406</v>
      </c>
      <c r="F77" s="77" t="s">
        <v>280</v>
      </c>
      <c r="G77" s="466"/>
      <c r="H77" s="436"/>
      <c r="I77" s="436"/>
      <c r="J77" s="436"/>
      <c r="K77" s="437"/>
      <c r="L77" s="436"/>
      <c r="M77" s="446"/>
      <c r="N77" s="451"/>
      <c r="O77" s="446"/>
      <c r="P77" s="446"/>
      <c r="Q77" s="446"/>
      <c r="R77" s="436"/>
      <c r="S77" s="436"/>
      <c r="T77" s="436"/>
      <c r="U77" s="436"/>
      <c r="V77" s="437"/>
      <c r="W77" s="436"/>
      <c r="X77" s="447"/>
      <c r="Y77" s="447"/>
      <c r="Z77" s="447"/>
    </row>
    <row r="78" spans="1:26" ht="77.25" thickBot="1" x14ac:dyDescent="0.3">
      <c r="A78" s="457"/>
      <c r="B78" s="457"/>
      <c r="C78" s="464">
        <v>24</v>
      </c>
      <c r="D78" s="467" t="s">
        <v>407</v>
      </c>
      <c r="E78" s="79" t="s">
        <v>408</v>
      </c>
      <c r="F78" s="77" t="s">
        <v>75</v>
      </c>
      <c r="G78" s="464" t="s">
        <v>15</v>
      </c>
      <c r="H78" s="436">
        <f>IF(G78="Rara Vez",1,IF(G78="Improbable",2,IF(G78="Posible",3,IF(G78="Probable",4,IF(G78="Casi Seguro",5,0)))))</f>
        <v>3</v>
      </c>
      <c r="I78" s="436" t="s">
        <v>13</v>
      </c>
      <c r="J78" s="436">
        <f>IF(I78="Moderado",5,IF(I78="Mayor",10,IF(I78="Catastrófico",20,0)))</f>
        <v>20</v>
      </c>
      <c r="K78" s="437" t="str">
        <f>IF(L78=0,"",IF(L78&lt;=10,"Baja",IF(L78&lt;=25,"Moderada",IF(L78&lt;=50,"Alta",IF(L78&lt;=100,"Extrema")))))</f>
        <v>Extrema</v>
      </c>
      <c r="L78" s="436">
        <f>+H78*J78</f>
        <v>60</v>
      </c>
      <c r="M78" s="37" t="s">
        <v>409</v>
      </c>
      <c r="N78" s="23" t="s">
        <v>410</v>
      </c>
      <c r="O78" s="17" t="s">
        <v>411</v>
      </c>
      <c r="P78" s="17" t="s">
        <v>401</v>
      </c>
      <c r="Q78" s="37" t="s">
        <v>205</v>
      </c>
      <c r="R78" s="436" t="s">
        <v>22</v>
      </c>
      <c r="S78" s="436">
        <f>IF(R78="Rara Vez",1,IF(R78="Improbable",2,IF(R78="Posible",3,IF(R78="Probable",4,IF(R78="Casi Seguro",5,0)))))</f>
        <v>1</v>
      </c>
      <c r="T78" s="436" t="s">
        <v>13</v>
      </c>
      <c r="U78" s="436">
        <f>IF(T78="Moderado",5,IF(T78="Mayor",10,IF(T78="Catastrófico",20,0)))</f>
        <v>20</v>
      </c>
      <c r="V78" s="437" t="str">
        <f>IF(W78=0,"",IF(W78&lt;=10,"Baja",IF(W78&lt;=25,"Moderada",IF(W78&lt;=50,"Alta",IF(W78&lt;=100,"Extrema")))))</f>
        <v>Moderada</v>
      </c>
      <c r="W78" s="436">
        <f>+S78*U78</f>
        <v>20</v>
      </c>
      <c r="X78" s="443" t="s">
        <v>189</v>
      </c>
      <c r="Y78" s="443" t="s">
        <v>190</v>
      </c>
      <c r="Z78" s="443" t="s">
        <v>401</v>
      </c>
    </row>
    <row r="79" spans="1:26" ht="39" thickBot="1" x14ac:dyDescent="0.3">
      <c r="A79" s="457"/>
      <c r="B79" s="457"/>
      <c r="C79" s="465"/>
      <c r="D79" s="468"/>
      <c r="E79" s="470" t="s">
        <v>412</v>
      </c>
      <c r="F79" s="77"/>
      <c r="G79" s="465"/>
      <c r="H79" s="436"/>
      <c r="I79" s="436"/>
      <c r="J79" s="436"/>
      <c r="K79" s="437"/>
      <c r="L79" s="436"/>
      <c r="M79" s="37" t="s">
        <v>413</v>
      </c>
      <c r="N79" s="23" t="s">
        <v>414</v>
      </c>
      <c r="O79" s="17" t="s">
        <v>415</v>
      </c>
      <c r="P79" s="17" t="s">
        <v>401</v>
      </c>
      <c r="Q79" s="37" t="s">
        <v>259</v>
      </c>
      <c r="R79" s="436"/>
      <c r="S79" s="436"/>
      <c r="T79" s="436"/>
      <c r="U79" s="436"/>
      <c r="V79" s="437"/>
      <c r="W79" s="436"/>
      <c r="X79" s="443" t="s">
        <v>342</v>
      </c>
      <c r="Y79" s="443"/>
      <c r="Z79" s="443"/>
    </row>
    <row r="80" spans="1:26" ht="39" thickBot="1" x14ac:dyDescent="0.3">
      <c r="A80" s="457"/>
      <c r="B80" s="457"/>
      <c r="C80" s="466"/>
      <c r="D80" s="469"/>
      <c r="E80" s="471"/>
      <c r="F80" s="77" t="s">
        <v>192</v>
      </c>
      <c r="G80" s="466"/>
      <c r="H80" s="436"/>
      <c r="I80" s="436"/>
      <c r="J80" s="436"/>
      <c r="K80" s="437"/>
      <c r="L80" s="436"/>
      <c r="M80" s="37" t="s">
        <v>416</v>
      </c>
      <c r="N80" s="23" t="s">
        <v>417</v>
      </c>
      <c r="O80" s="17" t="s">
        <v>415</v>
      </c>
      <c r="P80" s="17" t="s">
        <v>401</v>
      </c>
      <c r="Q80" s="37" t="s">
        <v>259</v>
      </c>
      <c r="R80" s="436"/>
      <c r="S80" s="436"/>
      <c r="T80" s="436"/>
      <c r="U80" s="436"/>
      <c r="V80" s="437"/>
      <c r="W80" s="436"/>
      <c r="X80" s="443"/>
      <c r="Y80" s="443"/>
      <c r="Z80" s="443"/>
    </row>
    <row r="81" spans="1:26" ht="39" thickBot="1" x14ac:dyDescent="0.3">
      <c r="A81" s="457" t="s">
        <v>418</v>
      </c>
      <c r="B81" s="457"/>
      <c r="C81" s="479">
        <v>25</v>
      </c>
      <c r="D81" s="480" t="s">
        <v>696</v>
      </c>
      <c r="E81" s="20" t="s">
        <v>419</v>
      </c>
      <c r="F81" s="20" t="s">
        <v>75</v>
      </c>
      <c r="G81" s="436" t="s">
        <v>23</v>
      </c>
      <c r="H81" s="436">
        <f>IF(G81="Rara Vez",1,IF(G81="Improbable",2,IF(G81="Posible",3,IF(G81="Probable",4,IF(G81="Casi Seguro",5,0)))))</f>
        <v>5</v>
      </c>
      <c r="I81" s="436" t="s">
        <v>13</v>
      </c>
      <c r="J81" s="436">
        <f>IF(I81="Moderado",5,IF(I81="Mayor",10,IF(I81="Catastrófico",20,0)))</f>
        <v>20</v>
      </c>
      <c r="K81" s="437" t="str">
        <f>IF(L81=0,"",IF(L81&lt;=10,"Baja",IF(L81&lt;=25,"Moderada",IF(L81&lt;=50,"Alta",IF(L81&lt;=100,"Extrema")))))</f>
        <v>Extrema</v>
      </c>
      <c r="L81" s="436">
        <f>+H81*J81</f>
        <v>100</v>
      </c>
      <c r="M81" s="449" t="s">
        <v>420</v>
      </c>
      <c r="N81" s="475" t="s">
        <v>421</v>
      </c>
      <c r="O81" s="446" t="s">
        <v>422</v>
      </c>
      <c r="P81" s="473" t="s">
        <v>423</v>
      </c>
      <c r="Q81" s="474" t="s">
        <v>205</v>
      </c>
      <c r="R81" s="436" t="s">
        <v>23</v>
      </c>
      <c r="S81" s="436">
        <f>IF(R81="Rara Vez",1,IF(R81="Improbable",2,IF(R81="Posible",3,IF(R81="Probable",4,IF(R81="Casi Seguro",5,0)))))</f>
        <v>5</v>
      </c>
      <c r="T81" s="436" t="s">
        <v>13</v>
      </c>
      <c r="U81" s="436">
        <f>IF(T81="Moderado",5,IF(T81="Mayor",10,IF(T81="Catastrófico",20,0)))</f>
        <v>20</v>
      </c>
      <c r="V81" s="437" t="str">
        <f>IF(W81=0,"",IF(W81&lt;=10,"Baja",IF(W81&lt;=25,"Moderada",IF(W81&lt;=50,"Alta",IF(W81&lt;=100,"Extrema")))))</f>
        <v>Extrema</v>
      </c>
      <c r="W81" s="436">
        <f>+S81*U81</f>
        <v>100</v>
      </c>
      <c r="X81" s="472" t="s">
        <v>189</v>
      </c>
      <c r="Y81" s="472" t="s">
        <v>190</v>
      </c>
      <c r="Z81" s="472" t="s">
        <v>401</v>
      </c>
    </row>
    <row r="82" spans="1:26" ht="39" thickBot="1" x14ac:dyDescent="0.3">
      <c r="A82" s="457"/>
      <c r="B82" s="457"/>
      <c r="C82" s="479"/>
      <c r="D82" s="480"/>
      <c r="E82" s="29" t="s">
        <v>424</v>
      </c>
      <c r="F82" s="20" t="s">
        <v>76</v>
      </c>
      <c r="G82" s="436"/>
      <c r="H82" s="436"/>
      <c r="I82" s="436"/>
      <c r="J82" s="436"/>
      <c r="K82" s="437"/>
      <c r="L82" s="436"/>
      <c r="M82" s="449"/>
      <c r="N82" s="475"/>
      <c r="O82" s="446"/>
      <c r="P82" s="473"/>
      <c r="Q82" s="474"/>
      <c r="R82" s="436"/>
      <c r="S82" s="436"/>
      <c r="T82" s="436"/>
      <c r="U82" s="436"/>
      <c r="V82" s="437"/>
      <c r="W82" s="436"/>
      <c r="X82" s="472" t="s">
        <v>342</v>
      </c>
      <c r="Y82" s="472"/>
      <c r="Z82" s="472"/>
    </row>
    <row r="83" spans="1:26" ht="64.5" thickBot="1" x14ac:dyDescent="0.3">
      <c r="A83" s="457"/>
      <c r="B83" s="457"/>
      <c r="C83" s="479"/>
      <c r="D83" s="480"/>
      <c r="E83" s="29" t="s">
        <v>425</v>
      </c>
      <c r="F83" s="20" t="s">
        <v>217</v>
      </c>
      <c r="G83" s="436"/>
      <c r="H83" s="436"/>
      <c r="I83" s="436"/>
      <c r="J83" s="436"/>
      <c r="K83" s="437"/>
      <c r="L83" s="436"/>
      <c r="M83" s="449"/>
      <c r="N83" s="475"/>
      <c r="O83" s="446"/>
      <c r="P83" s="473"/>
      <c r="Q83" s="474"/>
      <c r="R83" s="436"/>
      <c r="S83" s="436"/>
      <c r="T83" s="436"/>
      <c r="U83" s="436"/>
      <c r="V83" s="437"/>
      <c r="W83" s="436"/>
      <c r="X83" s="472"/>
      <c r="Y83" s="472"/>
      <c r="Z83" s="472"/>
    </row>
    <row r="84" spans="1:26" ht="51.75" thickBot="1" x14ac:dyDescent="0.3">
      <c r="A84" s="457"/>
      <c r="B84" s="457"/>
      <c r="C84" s="479"/>
      <c r="D84" s="480"/>
      <c r="E84" s="29" t="s">
        <v>426</v>
      </c>
      <c r="F84" s="20" t="s">
        <v>77</v>
      </c>
      <c r="G84" s="436"/>
      <c r="H84" s="436"/>
      <c r="I84" s="436"/>
      <c r="J84" s="436"/>
      <c r="K84" s="437"/>
      <c r="L84" s="436"/>
      <c r="M84" s="449"/>
      <c r="N84" s="475"/>
      <c r="O84" s="446"/>
      <c r="P84" s="473"/>
      <c r="Q84" s="474"/>
      <c r="R84" s="436"/>
      <c r="S84" s="436"/>
      <c r="T84" s="436"/>
      <c r="U84" s="436"/>
      <c r="V84" s="437"/>
      <c r="W84" s="436"/>
      <c r="X84" s="472"/>
      <c r="Y84" s="472"/>
      <c r="Z84" s="472"/>
    </row>
    <row r="85" spans="1:26" ht="39" thickBot="1" x14ac:dyDescent="0.3">
      <c r="A85" s="457"/>
      <c r="B85" s="457"/>
      <c r="C85" s="479"/>
      <c r="D85" s="480"/>
      <c r="E85" s="29" t="s">
        <v>427</v>
      </c>
      <c r="F85" s="20" t="s">
        <v>280</v>
      </c>
      <c r="G85" s="436"/>
      <c r="H85" s="436"/>
      <c r="I85" s="436"/>
      <c r="J85" s="436"/>
      <c r="K85" s="437"/>
      <c r="L85" s="436"/>
      <c r="M85" s="449"/>
      <c r="N85" s="475"/>
      <c r="O85" s="446"/>
      <c r="P85" s="473"/>
      <c r="Q85" s="474"/>
      <c r="R85" s="436"/>
      <c r="S85" s="436"/>
      <c r="T85" s="436"/>
      <c r="U85" s="436"/>
      <c r="V85" s="437"/>
      <c r="W85" s="436"/>
      <c r="X85" s="472" t="s">
        <v>342</v>
      </c>
      <c r="Y85" s="472"/>
      <c r="Z85" s="472"/>
    </row>
    <row r="86" spans="1:26" ht="26.25" thickBot="1" x14ac:dyDescent="0.3">
      <c r="A86" s="457"/>
      <c r="B86" s="457"/>
      <c r="C86" s="479"/>
      <c r="D86" s="480"/>
      <c r="E86" s="454" t="s">
        <v>428</v>
      </c>
      <c r="F86" s="20" t="s">
        <v>328</v>
      </c>
      <c r="G86" s="436"/>
      <c r="H86" s="436"/>
      <c r="I86" s="436"/>
      <c r="J86" s="436"/>
      <c r="K86" s="437"/>
      <c r="L86" s="436"/>
      <c r="M86" s="449"/>
      <c r="N86" s="475"/>
      <c r="O86" s="446"/>
      <c r="P86" s="473"/>
      <c r="Q86" s="474"/>
      <c r="R86" s="436"/>
      <c r="S86" s="436"/>
      <c r="T86" s="436"/>
      <c r="U86" s="436"/>
      <c r="V86" s="437"/>
      <c r="W86" s="436"/>
      <c r="X86" s="472"/>
      <c r="Y86" s="472"/>
      <c r="Z86" s="472"/>
    </row>
    <row r="87" spans="1:26" ht="26.25" thickBot="1" x14ac:dyDescent="0.3">
      <c r="A87" s="457"/>
      <c r="B87" s="457"/>
      <c r="C87" s="479"/>
      <c r="D87" s="480"/>
      <c r="E87" s="454"/>
      <c r="F87" s="20" t="s">
        <v>429</v>
      </c>
      <c r="G87" s="436"/>
      <c r="H87" s="436"/>
      <c r="I87" s="436"/>
      <c r="J87" s="436"/>
      <c r="K87" s="437"/>
      <c r="L87" s="436"/>
      <c r="M87" s="449"/>
      <c r="N87" s="475"/>
      <c r="O87" s="446"/>
      <c r="P87" s="473"/>
      <c r="Q87" s="474"/>
      <c r="R87" s="436"/>
      <c r="S87" s="436"/>
      <c r="T87" s="436"/>
      <c r="U87" s="436"/>
      <c r="V87" s="437"/>
      <c r="W87" s="436"/>
      <c r="X87" s="472"/>
      <c r="Y87" s="472"/>
      <c r="Z87" s="472"/>
    </row>
    <row r="88" spans="1:26" ht="77.25" thickBot="1" x14ac:dyDescent="0.3">
      <c r="A88" s="457" t="s">
        <v>430</v>
      </c>
      <c r="B88" s="457"/>
      <c r="C88" s="476">
        <v>26</v>
      </c>
      <c r="D88" s="477" t="s">
        <v>431</v>
      </c>
      <c r="E88" s="29" t="s">
        <v>432</v>
      </c>
      <c r="F88" s="478" t="s">
        <v>75</v>
      </c>
      <c r="G88" s="436" t="s">
        <v>23</v>
      </c>
      <c r="H88" s="436">
        <f>IF(G88="Rara Vez",1,IF(G88="Improbable",2,IF(G88="Posible",3,IF(G88="Probable",4,IF(G88="Casi Seguro",5,0)))))</f>
        <v>5</v>
      </c>
      <c r="I88" s="436" t="s">
        <v>13</v>
      </c>
      <c r="J88" s="436">
        <f>IF(I88="Moderado",5,IF(I88="Mayor",10,IF(I88="Catastrófico",20,0)))</f>
        <v>20</v>
      </c>
      <c r="K88" s="437" t="str">
        <f>IF(L88=0,"",IF(L88&lt;=10,"Baja",IF(L88&lt;=25,"Moderada",IF(L88&lt;=50,"Alta",IF(L88&lt;=100,"Extrema")))))</f>
        <v>Extrema</v>
      </c>
      <c r="L88" s="436">
        <f>+H88*J88</f>
        <v>100</v>
      </c>
      <c r="M88" s="23" t="s">
        <v>433</v>
      </c>
      <c r="N88" s="18" t="s">
        <v>421</v>
      </c>
      <c r="O88" s="17" t="s">
        <v>422</v>
      </c>
      <c r="P88" s="19" t="s">
        <v>423</v>
      </c>
      <c r="Q88" s="33" t="s">
        <v>205</v>
      </c>
      <c r="R88" s="436" t="s">
        <v>14</v>
      </c>
      <c r="S88" s="436">
        <f>IF(R88="Rara Vez",1,IF(R88="Improbable",2,IF(R88="Posible",3,IF(R88="Probable",4,IF(R88="Casi Seguro",5,0)))))</f>
        <v>4</v>
      </c>
      <c r="T88" s="436" t="s">
        <v>13</v>
      </c>
      <c r="U88" s="436">
        <f>IF(T88="Moderado",5,IF(T88="Mayor",10,IF(T88="Catastrófico",20,0)))</f>
        <v>20</v>
      </c>
      <c r="V88" s="437" t="str">
        <f>IF(W88=0,"",IF(W88&lt;=10,"Baja",IF(W88&lt;=25,"Moderada",IF(W88&lt;=50,"Alta",IF(W88&lt;=100,"Extrema")))))</f>
        <v>Extrema</v>
      </c>
      <c r="W88" s="436">
        <f>+S88*U88</f>
        <v>80</v>
      </c>
      <c r="X88" s="481" t="s">
        <v>189</v>
      </c>
      <c r="Y88" s="481" t="s">
        <v>190</v>
      </c>
      <c r="Z88" s="481" t="s">
        <v>434</v>
      </c>
    </row>
    <row r="89" spans="1:26" ht="26.25" thickBot="1" x14ac:dyDescent="0.3">
      <c r="A89" s="457"/>
      <c r="B89" s="457"/>
      <c r="C89" s="476"/>
      <c r="D89" s="477"/>
      <c r="E89" s="38" t="s">
        <v>435</v>
      </c>
      <c r="F89" s="478"/>
      <c r="G89" s="436"/>
      <c r="H89" s="436"/>
      <c r="I89" s="436"/>
      <c r="J89" s="436"/>
      <c r="K89" s="437"/>
      <c r="L89" s="436"/>
      <c r="M89" s="30" t="s">
        <v>436</v>
      </c>
      <c r="N89" s="18" t="s">
        <v>437</v>
      </c>
      <c r="O89" s="33" t="s">
        <v>438</v>
      </c>
      <c r="P89" s="19" t="s">
        <v>439</v>
      </c>
      <c r="Q89" s="33" t="s">
        <v>228</v>
      </c>
      <c r="R89" s="436"/>
      <c r="S89" s="436"/>
      <c r="T89" s="436"/>
      <c r="U89" s="436"/>
      <c r="V89" s="437"/>
      <c r="W89" s="436"/>
      <c r="X89" s="481"/>
      <c r="Y89" s="481"/>
      <c r="Z89" s="481"/>
    </row>
    <row r="90" spans="1:26" ht="26.25" thickBot="1" x14ac:dyDescent="0.3">
      <c r="A90" s="457"/>
      <c r="B90" s="457"/>
      <c r="C90" s="476"/>
      <c r="D90" s="477"/>
      <c r="E90" s="38" t="s">
        <v>440</v>
      </c>
      <c r="F90" s="478"/>
      <c r="G90" s="436"/>
      <c r="H90" s="436"/>
      <c r="I90" s="436"/>
      <c r="J90" s="436"/>
      <c r="K90" s="437"/>
      <c r="L90" s="436"/>
      <c r="M90" s="19" t="s">
        <v>441</v>
      </c>
      <c r="N90" s="18" t="s">
        <v>442</v>
      </c>
      <c r="O90" s="19" t="s">
        <v>443</v>
      </c>
      <c r="P90" s="19" t="s">
        <v>444</v>
      </c>
      <c r="Q90" s="19" t="s">
        <v>205</v>
      </c>
      <c r="R90" s="436"/>
      <c r="S90" s="436"/>
      <c r="T90" s="436"/>
      <c r="U90" s="436"/>
      <c r="V90" s="437"/>
      <c r="W90" s="436"/>
      <c r="X90" s="481"/>
      <c r="Y90" s="481"/>
      <c r="Z90" s="481"/>
    </row>
    <row r="91" spans="1:26" ht="51.75" thickBot="1" x14ac:dyDescent="0.3">
      <c r="A91" s="457"/>
      <c r="B91" s="457"/>
      <c r="C91" s="476"/>
      <c r="D91" s="477"/>
      <c r="E91" s="38" t="s">
        <v>350</v>
      </c>
      <c r="F91" s="478"/>
      <c r="G91" s="436"/>
      <c r="H91" s="436"/>
      <c r="I91" s="436"/>
      <c r="J91" s="436"/>
      <c r="K91" s="437"/>
      <c r="L91" s="436"/>
      <c r="M91" s="30" t="s">
        <v>445</v>
      </c>
      <c r="N91" s="18" t="s">
        <v>446</v>
      </c>
      <c r="O91" s="33" t="s">
        <v>447</v>
      </c>
      <c r="P91" s="19" t="s">
        <v>448</v>
      </c>
      <c r="Q91" s="33" t="s">
        <v>228</v>
      </c>
      <c r="R91" s="436"/>
      <c r="S91" s="436"/>
      <c r="T91" s="436"/>
      <c r="U91" s="436"/>
      <c r="V91" s="437"/>
      <c r="W91" s="436"/>
      <c r="X91" s="481" t="s">
        <v>342</v>
      </c>
      <c r="Y91" s="481"/>
      <c r="Z91" s="481"/>
    </row>
    <row r="92" spans="1:26" ht="26.25" thickBot="1" x14ac:dyDescent="0.3">
      <c r="A92" s="457"/>
      <c r="B92" s="457"/>
      <c r="C92" s="476"/>
      <c r="D92" s="477"/>
      <c r="E92" s="478" t="s">
        <v>353</v>
      </c>
      <c r="F92" s="478"/>
      <c r="G92" s="436"/>
      <c r="H92" s="436"/>
      <c r="I92" s="436"/>
      <c r="J92" s="436"/>
      <c r="K92" s="437"/>
      <c r="L92" s="436"/>
      <c r="M92" s="19" t="s">
        <v>449</v>
      </c>
      <c r="N92" s="475" t="s">
        <v>450</v>
      </c>
      <c r="O92" s="446" t="s">
        <v>451</v>
      </c>
      <c r="P92" s="473" t="s">
        <v>452</v>
      </c>
      <c r="Q92" s="474" t="s">
        <v>187</v>
      </c>
      <c r="R92" s="436"/>
      <c r="S92" s="436"/>
      <c r="T92" s="436"/>
      <c r="U92" s="436"/>
      <c r="V92" s="437"/>
      <c r="W92" s="436"/>
      <c r="X92" s="481"/>
      <c r="Y92" s="481"/>
      <c r="Z92" s="481"/>
    </row>
    <row r="93" spans="1:26" ht="26.25" thickBot="1" x14ac:dyDescent="0.3">
      <c r="A93" s="457"/>
      <c r="B93" s="457"/>
      <c r="C93" s="476"/>
      <c r="D93" s="477"/>
      <c r="E93" s="478"/>
      <c r="F93" s="478"/>
      <c r="G93" s="436"/>
      <c r="H93" s="436"/>
      <c r="I93" s="436"/>
      <c r="J93" s="436"/>
      <c r="K93" s="437"/>
      <c r="L93" s="436"/>
      <c r="M93" s="19" t="s">
        <v>453</v>
      </c>
      <c r="N93" s="475"/>
      <c r="O93" s="446"/>
      <c r="P93" s="473"/>
      <c r="Q93" s="474"/>
      <c r="R93" s="436"/>
      <c r="S93" s="436"/>
      <c r="T93" s="436"/>
      <c r="U93" s="436"/>
      <c r="V93" s="437"/>
      <c r="W93" s="436"/>
      <c r="X93" s="481"/>
      <c r="Y93" s="481"/>
      <c r="Z93" s="481"/>
    </row>
    <row r="94" spans="1:26" ht="26.25" thickBot="1" x14ac:dyDescent="0.3">
      <c r="A94" s="457"/>
      <c r="B94" s="457"/>
      <c r="C94" s="476"/>
      <c r="D94" s="477"/>
      <c r="E94" s="478" t="s">
        <v>454</v>
      </c>
      <c r="F94" s="478"/>
      <c r="G94" s="436"/>
      <c r="H94" s="436"/>
      <c r="I94" s="436"/>
      <c r="J94" s="436"/>
      <c r="K94" s="437"/>
      <c r="L94" s="436"/>
      <c r="M94" s="19" t="s">
        <v>455</v>
      </c>
      <c r="N94" s="18" t="s">
        <v>456</v>
      </c>
      <c r="O94" s="39"/>
      <c r="P94" s="40" t="s">
        <v>434</v>
      </c>
      <c r="Q94" s="41" t="s">
        <v>187</v>
      </c>
      <c r="R94" s="436"/>
      <c r="S94" s="436"/>
      <c r="T94" s="436"/>
      <c r="U94" s="436"/>
      <c r="V94" s="437"/>
      <c r="W94" s="436"/>
      <c r="X94" s="481" t="s">
        <v>342</v>
      </c>
      <c r="Y94" s="481"/>
      <c r="Z94" s="481"/>
    </row>
    <row r="95" spans="1:26" ht="51.75" thickBot="1" x14ac:dyDescent="0.3">
      <c r="A95" s="457"/>
      <c r="B95" s="457"/>
      <c r="C95" s="476"/>
      <c r="D95" s="477"/>
      <c r="E95" s="478"/>
      <c r="F95" s="478"/>
      <c r="G95" s="436"/>
      <c r="H95" s="436"/>
      <c r="I95" s="436"/>
      <c r="J95" s="436"/>
      <c r="K95" s="437"/>
      <c r="L95" s="436"/>
      <c r="M95" s="19" t="s">
        <v>457</v>
      </c>
      <c r="N95" s="42" t="s">
        <v>458</v>
      </c>
      <c r="O95" s="43"/>
      <c r="P95" s="44" t="s">
        <v>434</v>
      </c>
      <c r="Q95" s="45" t="s">
        <v>187</v>
      </c>
      <c r="R95" s="464"/>
      <c r="S95" s="464"/>
      <c r="T95" s="464"/>
      <c r="U95" s="464"/>
      <c r="V95" s="458"/>
      <c r="W95" s="464"/>
      <c r="X95" s="481"/>
      <c r="Y95" s="481"/>
      <c r="Z95" s="481"/>
    </row>
    <row r="96" spans="1:26" ht="51.75" thickBot="1" x14ac:dyDescent="0.3">
      <c r="A96" s="502" t="s">
        <v>459</v>
      </c>
      <c r="B96" s="503"/>
      <c r="C96" s="508">
        <v>27</v>
      </c>
      <c r="D96" s="454" t="s">
        <v>460</v>
      </c>
      <c r="E96" s="46" t="s">
        <v>461</v>
      </c>
      <c r="F96" s="26" t="s">
        <v>75</v>
      </c>
      <c r="G96" s="436" t="s">
        <v>14</v>
      </c>
      <c r="H96" s="436">
        <f t="shared" ref="H96:H165" si="0">IF(G96="Rara Vez",1,IF(G96="Improbable",2,IF(G96="Posible",3,IF(G96="Probable",4,IF(G96="Casi Seguro",5,0)))))</f>
        <v>4</v>
      </c>
      <c r="I96" s="436" t="s">
        <v>10</v>
      </c>
      <c r="J96" s="436">
        <f t="shared" ref="J96:J165" si="1">IF(I96="Moderado",5,IF(I96="Mayor",10,IF(I96="Catastrófico",20,0)))</f>
        <v>10</v>
      </c>
      <c r="K96" s="437" t="str">
        <f t="shared" ref="K96:K159" si="2">IF(L96=0,"",IF(L96&lt;=10,"Baja",IF(L96&lt;=25,"Moderada",IF(L96&lt;=50,"Alta",IF(L96&lt;=100,"Extrema")))))</f>
        <v>Alta</v>
      </c>
      <c r="L96" s="436">
        <f t="shared" ref="L96:L165" si="3">+H96*J96</f>
        <v>40</v>
      </c>
      <c r="M96" s="47" t="s">
        <v>462</v>
      </c>
      <c r="N96" s="48" t="s">
        <v>463</v>
      </c>
      <c r="O96" s="49" t="s">
        <v>464</v>
      </c>
      <c r="P96" s="50" t="s">
        <v>465</v>
      </c>
      <c r="Q96" s="49" t="s">
        <v>259</v>
      </c>
      <c r="R96" s="482" t="s">
        <v>12</v>
      </c>
      <c r="S96" s="482">
        <f>IF(R96="Rara Vez",1,IF(R96="Improbable",2,IF(R96="Posible",3,IF(R96="Probable",4,IF(R96="Casi Seguro",5,0)))))</f>
        <v>2</v>
      </c>
      <c r="T96" s="482" t="s">
        <v>10</v>
      </c>
      <c r="U96" s="482">
        <f>IF(T96="Moderado",5,IF(T96="Mayor",10,IF(T96="Catastrófico",20,0)))</f>
        <v>10</v>
      </c>
      <c r="V96" s="483" t="str">
        <f>IF(W96=0,"",IF(W96&lt;=10,"Baja",IF(W96&lt;=25,"Moderada",IF(W96&lt;=50,"Alta",IF(W96&lt;=100,"Extrema")))))</f>
        <v>Moderada</v>
      </c>
      <c r="W96" s="482">
        <f>+S96*U96</f>
        <v>20</v>
      </c>
      <c r="X96" s="454" t="s">
        <v>189</v>
      </c>
      <c r="Y96" s="454" t="s">
        <v>190</v>
      </c>
      <c r="Z96" s="454" t="s">
        <v>466</v>
      </c>
    </row>
    <row r="97" spans="1:26" ht="51.75" thickBot="1" x14ac:dyDescent="0.3">
      <c r="A97" s="504"/>
      <c r="B97" s="505"/>
      <c r="C97" s="508"/>
      <c r="D97" s="454"/>
      <c r="E97" s="492" t="s">
        <v>467</v>
      </c>
      <c r="F97" s="438" t="s">
        <v>78</v>
      </c>
      <c r="G97" s="436" t="s">
        <v>22</v>
      </c>
      <c r="H97" s="436">
        <f t="shared" si="0"/>
        <v>1</v>
      </c>
      <c r="I97" s="436" t="s">
        <v>11</v>
      </c>
      <c r="J97" s="436">
        <f t="shared" si="1"/>
        <v>5</v>
      </c>
      <c r="K97" s="437" t="str">
        <f t="shared" si="2"/>
        <v>Baja</v>
      </c>
      <c r="L97" s="436">
        <f t="shared" si="3"/>
        <v>5</v>
      </c>
      <c r="M97" s="47" t="s">
        <v>468</v>
      </c>
      <c r="N97" s="51" t="s">
        <v>469</v>
      </c>
      <c r="O97" s="49" t="s">
        <v>470</v>
      </c>
      <c r="P97" s="50" t="s">
        <v>465</v>
      </c>
      <c r="Q97" s="49" t="s">
        <v>205</v>
      </c>
      <c r="R97" s="482"/>
      <c r="S97" s="482"/>
      <c r="T97" s="482"/>
      <c r="U97" s="482"/>
      <c r="V97" s="483"/>
      <c r="W97" s="482"/>
      <c r="X97" s="454"/>
      <c r="Y97" s="454"/>
      <c r="Z97" s="454"/>
    </row>
    <row r="98" spans="1:26" ht="26.25" thickBot="1" x14ac:dyDescent="0.3">
      <c r="A98" s="504"/>
      <c r="B98" s="505"/>
      <c r="C98" s="508"/>
      <c r="D98" s="454"/>
      <c r="E98" s="493"/>
      <c r="F98" s="438"/>
      <c r="G98" s="436"/>
      <c r="H98" s="436"/>
      <c r="I98" s="436"/>
      <c r="J98" s="436"/>
      <c r="K98" s="437"/>
      <c r="L98" s="436"/>
      <c r="M98" s="47" t="s">
        <v>471</v>
      </c>
      <c r="N98" s="51" t="s">
        <v>472</v>
      </c>
      <c r="O98" s="49" t="s">
        <v>470</v>
      </c>
      <c r="P98" s="50" t="s">
        <v>465</v>
      </c>
      <c r="Q98" s="49" t="s">
        <v>205</v>
      </c>
      <c r="R98" s="482"/>
      <c r="S98" s="482"/>
      <c r="T98" s="482"/>
      <c r="U98" s="482"/>
      <c r="V98" s="483"/>
      <c r="W98" s="482"/>
      <c r="X98" s="454"/>
      <c r="Y98" s="454"/>
      <c r="Z98" s="454"/>
    </row>
    <row r="99" spans="1:26" ht="51.75" thickBot="1" x14ac:dyDescent="0.3">
      <c r="A99" s="504"/>
      <c r="B99" s="505"/>
      <c r="C99" s="508"/>
      <c r="D99" s="454"/>
      <c r="E99" s="509"/>
      <c r="F99" s="438"/>
      <c r="G99" s="436"/>
      <c r="H99" s="436"/>
      <c r="I99" s="436"/>
      <c r="J99" s="436"/>
      <c r="K99" s="437"/>
      <c r="L99" s="436"/>
      <c r="M99" s="47" t="s">
        <v>473</v>
      </c>
      <c r="N99" s="51" t="s">
        <v>474</v>
      </c>
      <c r="O99" s="49" t="s">
        <v>475</v>
      </c>
      <c r="P99" s="50" t="s">
        <v>476</v>
      </c>
      <c r="Q99" s="49" t="s">
        <v>205</v>
      </c>
      <c r="R99" s="482"/>
      <c r="S99" s="482"/>
      <c r="T99" s="482"/>
      <c r="U99" s="482"/>
      <c r="V99" s="483"/>
      <c r="W99" s="482"/>
      <c r="X99" s="454"/>
      <c r="Y99" s="454"/>
      <c r="Z99" s="454"/>
    </row>
    <row r="100" spans="1:26" ht="51.75" thickBot="1" x14ac:dyDescent="0.3">
      <c r="A100" s="504"/>
      <c r="B100" s="505"/>
      <c r="C100" s="508"/>
      <c r="D100" s="454"/>
      <c r="E100" s="52" t="s">
        <v>477</v>
      </c>
      <c r="F100" s="26" t="s">
        <v>328</v>
      </c>
      <c r="G100" s="436" t="s">
        <v>22</v>
      </c>
      <c r="H100" s="436">
        <f t="shared" si="0"/>
        <v>1</v>
      </c>
      <c r="I100" s="436" t="s">
        <v>11</v>
      </c>
      <c r="J100" s="436">
        <f t="shared" si="1"/>
        <v>5</v>
      </c>
      <c r="K100" s="437" t="str">
        <f t="shared" si="2"/>
        <v>Baja</v>
      </c>
      <c r="L100" s="436">
        <f t="shared" si="3"/>
        <v>5</v>
      </c>
      <c r="M100" s="47" t="s">
        <v>478</v>
      </c>
      <c r="N100" s="53" t="s">
        <v>479</v>
      </c>
      <c r="O100" s="49" t="s">
        <v>480</v>
      </c>
      <c r="P100" s="54" t="s">
        <v>481</v>
      </c>
      <c r="Q100" s="54" t="s">
        <v>205</v>
      </c>
      <c r="R100" s="482"/>
      <c r="S100" s="482"/>
      <c r="T100" s="482"/>
      <c r="U100" s="482"/>
      <c r="V100" s="483"/>
      <c r="W100" s="482"/>
      <c r="X100" s="454"/>
      <c r="Y100" s="454"/>
      <c r="Z100" s="454"/>
    </row>
    <row r="101" spans="1:26" ht="39" thickBot="1" x14ac:dyDescent="0.3">
      <c r="A101" s="504"/>
      <c r="B101" s="505"/>
      <c r="C101" s="437">
        <v>28</v>
      </c>
      <c r="D101" s="445" t="s">
        <v>482</v>
      </c>
      <c r="E101" s="55" t="s">
        <v>483</v>
      </c>
      <c r="F101" s="438" t="s">
        <v>75</v>
      </c>
      <c r="G101" s="436" t="s">
        <v>22</v>
      </c>
      <c r="H101" s="436">
        <f t="shared" si="0"/>
        <v>1</v>
      </c>
      <c r="I101" s="436" t="s">
        <v>10</v>
      </c>
      <c r="J101" s="436">
        <f t="shared" si="1"/>
        <v>10</v>
      </c>
      <c r="K101" s="437" t="str">
        <f t="shared" si="2"/>
        <v>Baja</v>
      </c>
      <c r="L101" s="436">
        <f t="shared" si="3"/>
        <v>10</v>
      </c>
      <c r="M101" s="30" t="s">
        <v>484</v>
      </c>
      <c r="N101" s="56" t="s">
        <v>485</v>
      </c>
      <c r="O101" s="57" t="s">
        <v>486</v>
      </c>
      <c r="P101" s="58" t="s">
        <v>487</v>
      </c>
      <c r="Q101" s="57" t="s">
        <v>205</v>
      </c>
      <c r="R101" s="466" t="s">
        <v>22</v>
      </c>
      <c r="S101" s="466">
        <f>IF(R101="Rara Vez",1,IF(R101="Improbable",2,IF(R101="Posible",3,IF(R101="Probable",4,IF(R101="Casi Seguro",5,0)))))</f>
        <v>1</v>
      </c>
      <c r="T101" s="466" t="s">
        <v>10</v>
      </c>
      <c r="U101" s="466">
        <f>IF(T101="Moderado",5,IF(T101="Mayor",10,IF(T101="Catastrófico",20,0)))</f>
        <v>10</v>
      </c>
      <c r="V101" s="460" t="str">
        <f>IF(W101=0,"",IF(W101&lt;=10,"Baja",IF(W101&lt;=25,"Moderada",IF(W101&lt;=50,"Alta",IF(W101&lt;=100,"Extrema")))))</f>
        <v>Baja</v>
      </c>
      <c r="W101" s="466">
        <f>+S101*U101</f>
        <v>10</v>
      </c>
      <c r="X101" s="445" t="s">
        <v>189</v>
      </c>
      <c r="Y101" s="445" t="s">
        <v>190</v>
      </c>
      <c r="Z101" s="445" t="s">
        <v>466</v>
      </c>
    </row>
    <row r="102" spans="1:26" ht="26.25" thickBot="1" x14ac:dyDescent="0.3">
      <c r="A102" s="504"/>
      <c r="B102" s="505"/>
      <c r="C102" s="437"/>
      <c r="D102" s="445"/>
      <c r="E102" s="59" t="s">
        <v>488</v>
      </c>
      <c r="F102" s="438"/>
      <c r="G102" s="436" t="s">
        <v>22</v>
      </c>
      <c r="H102" s="436">
        <f t="shared" si="0"/>
        <v>1</v>
      </c>
      <c r="I102" s="436" t="s">
        <v>11</v>
      </c>
      <c r="J102" s="436">
        <f t="shared" si="1"/>
        <v>5</v>
      </c>
      <c r="K102" s="437" t="str">
        <f t="shared" si="2"/>
        <v>Baja</v>
      </c>
      <c r="L102" s="436">
        <f t="shared" si="3"/>
        <v>5</v>
      </c>
      <c r="M102" s="30" t="s">
        <v>489</v>
      </c>
      <c r="N102" s="21" t="s">
        <v>490</v>
      </c>
      <c r="O102" s="17" t="s">
        <v>491</v>
      </c>
      <c r="P102" s="22" t="s">
        <v>492</v>
      </c>
      <c r="Q102" s="17" t="s">
        <v>259</v>
      </c>
      <c r="R102" s="436"/>
      <c r="S102" s="436"/>
      <c r="T102" s="436"/>
      <c r="U102" s="436"/>
      <c r="V102" s="437"/>
      <c r="W102" s="436"/>
      <c r="X102" s="445"/>
      <c r="Y102" s="445"/>
      <c r="Z102" s="445"/>
    </row>
    <row r="103" spans="1:26" ht="39" thickBot="1" x14ac:dyDescent="0.3">
      <c r="A103" s="504"/>
      <c r="B103" s="505"/>
      <c r="C103" s="437"/>
      <c r="D103" s="445"/>
      <c r="E103" s="59" t="s">
        <v>493</v>
      </c>
      <c r="F103" s="26" t="s">
        <v>76</v>
      </c>
      <c r="G103" s="436" t="s">
        <v>22</v>
      </c>
      <c r="H103" s="436">
        <f t="shared" si="0"/>
        <v>1</v>
      </c>
      <c r="I103" s="436" t="s">
        <v>11</v>
      </c>
      <c r="J103" s="436">
        <f t="shared" si="1"/>
        <v>5</v>
      </c>
      <c r="K103" s="437" t="str">
        <f t="shared" si="2"/>
        <v>Baja</v>
      </c>
      <c r="L103" s="436">
        <f t="shared" si="3"/>
        <v>5</v>
      </c>
      <c r="M103" s="30" t="s">
        <v>494</v>
      </c>
      <c r="N103" s="21" t="s">
        <v>495</v>
      </c>
      <c r="O103" s="17" t="s">
        <v>496</v>
      </c>
      <c r="P103" s="22" t="s">
        <v>492</v>
      </c>
      <c r="Q103" s="17" t="s">
        <v>228</v>
      </c>
      <c r="R103" s="436"/>
      <c r="S103" s="436"/>
      <c r="T103" s="436"/>
      <c r="U103" s="436"/>
      <c r="V103" s="437"/>
      <c r="W103" s="436"/>
      <c r="X103" s="445"/>
      <c r="Y103" s="445"/>
      <c r="Z103" s="445"/>
    </row>
    <row r="104" spans="1:26" ht="51.75" thickBot="1" x14ac:dyDescent="0.3">
      <c r="A104" s="504"/>
      <c r="B104" s="505"/>
      <c r="C104" s="437">
        <v>29</v>
      </c>
      <c r="D104" s="445" t="s">
        <v>497</v>
      </c>
      <c r="E104" s="60" t="s">
        <v>498</v>
      </c>
      <c r="F104" s="26" t="s">
        <v>75</v>
      </c>
      <c r="G104" s="436" t="s">
        <v>12</v>
      </c>
      <c r="H104" s="436">
        <f t="shared" si="0"/>
        <v>2</v>
      </c>
      <c r="I104" s="436" t="s">
        <v>10</v>
      </c>
      <c r="J104" s="436">
        <f t="shared" si="1"/>
        <v>10</v>
      </c>
      <c r="K104" s="437" t="str">
        <f t="shared" si="2"/>
        <v>Moderada</v>
      </c>
      <c r="L104" s="436">
        <f t="shared" si="3"/>
        <v>20</v>
      </c>
      <c r="M104" s="61" t="s">
        <v>499</v>
      </c>
      <c r="N104" s="62" t="s">
        <v>500</v>
      </c>
      <c r="O104" s="26" t="s">
        <v>501</v>
      </c>
      <c r="P104" s="62" t="s">
        <v>502</v>
      </c>
      <c r="Q104" s="26" t="s">
        <v>205</v>
      </c>
      <c r="R104" s="436" t="s">
        <v>22</v>
      </c>
      <c r="S104" s="436">
        <f>IF(R104="Rara Vez",1,IF(R104="Improbable",2,IF(R104="Posible",3,IF(R104="Probable",4,IF(R104="Casi Seguro",5,0)))))</f>
        <v>1</v>
      </c>
      <c r="T104" s="436" t="s">
        <v>10</v>
      </c>
      <c r="U104" s="436">
        <f>IF(T104="Moderado",5,IF(T104="Mayor",10,IF(T104="Catastrófico",20,0)))</f>
        <v>10</v>
      </c>
      <c r="V104" s="437" t="str">
        <f>IF(W104=0,"",IF(W104&lt;=10,"Baja",IF(W104&lt;=25,"Moderada",IF(W104&lt;=50,"Alta",IF(W104&lt;=100,"Extrema")))))</f>
        <v>Baja</v>
      </c>
      <c r="W104" s="436">
        <f>+S104*U104</f>
        <v>10</v>
      </c>
      <c r="X104" s="445" t="s">
        <v>189</v>
      </c>
      <c r="Y104" s="445" t="s">
        <v>190</v>
      </c>
      <c r="Z104" s="445" t="s">
        <v>466</v>
      </c>
    </row>
    <row r="105" spans="1:26" ht="26.25" thickBot="1" x14ac:dyDescent="0.3">
      <c r="A105" s="504"/>
      <c r="B105" s="505"/>
      <c r="C105" s="437"/>
      <c r="D105" s="445"/>
      <c r="E105" s="59" t="s">
        <v>503</v>
      </c>
      <c r="F105" s="26" t="s">
        <v>76</v>
      </c>
      <c r="G105" s="436" t="s">
        <v>22</v>
      </c>
      <c r="H105" s="436">
        <f t="shared" si="0"/>
        <v>1</v>
      </c>
      <c r="I105" s="436" t="s">
        <v>11</v>
      </c>
      <c r="J105" s="436">
        <f t="shared" si="1"/>
        <v>5</v>
      </c>
      <c r="K105" s="437" t="str">
        <f t="shared" si="2"/>
        <v>Baja</v>
      </c>
      <c r="L105" s="436">
        <f t="shared" si="3"/>
        <v>5</v>
      </c>
      <c r="M105" s="484" t="s">
        <v>489</v>
      </c>
      <c r="N105" s="486" t="s">
        <v>490</v>
      </c>
      <c r="O105" s="486" t="s">
        <v>491</v>
      </c>
      <c r="P105" s="486" t="s">
        <v>492</v>
      </c>
      <c r="Q105" s="486" t="s">
        <v>259</v>
      </c>
      <c r="R105" s="436"/>
      <c r="S105" s="436"/>
      <c r="T105" s="436"/>
      <c r="U105" s="436"/>
      <c r="V105" s="437"/>
      <c r="W105" s="436"/>
      <c r="X105" s="445"/>
      <c r="Y105" s="445"/>
      <c r="Z105" s="445"/>
    </row>
    <row r="106" spans="1:26" ht="39" thickBot="1" x14ac:dyDescent="0.3">
      <c r="A106" s="504"/>
      <c r="B106" s="505"/>
      <c r="C106" s="437"/>
      <c r="D106" s="445"/>
      <c r="E106" s="63" t="s">
        <v>504</v>
      </c>
      <c r="F106" s="26" t="s">
        <v>217</v>
      </c>
      <c r="G106" s="436" t="s">
        <v>22</v>
      </c>
      <c r="H106" s="436">
        <f t="shared" si="0"/>
        <v>1</v>
      </c>
      <c r="I106" s="436" t="s">
        <v>11</v>
      </c>
      <c r="J106" s="436">
        <f t="shared" si="1"/>
        <v>5</v>
      </c>
      <c r="K106" s="437" t="str">
        <f t="shared" si="2"/>
        <v>Baja</v>
      </c>
      <c r="L106" s="436">
        <f t="shared" si="3"/>
        <v>5</v>
      </c>
      <c r="M106" s="485"/>
      <c r="N106" s="486"/>
      <c r="O106" s="486"/>
      <c r="P106" s="486"/>
      <c r="Q106" s="486"/>
      <c r="R106" s="436"/>
      <c r="S106" s="436"/>
      <c r="T106" s="436"/>
      <c r="U106" s="436"/>
      <c r="V106" s="437"/>
      <c r="W106" s="436"/>
      <c r="X106" s="445"/>
      <c r="Y106" s="445"/>
      <c r="Z106" s="445"/>
    </row>
    <row r="107" spans="1:26" ht="26.25" thickBot="1" x14ac:dyDescent="0.3">
      <c r="A107" s="504"/>
      <c r="B107" s="505"/>
      <c r="C107" s="437">
        <v>30</v>
      </c>
      <c r="D107" s="445" t="s">
        <v>505</v>
      </c>
      <c r="E107" s="448" t="s">
        <v>506</v>
      </c>
      <c r="F107" s="26" t="s">
        <v>75</v>
      </c>
      <c r="G107" s="436" t="s">
        <v>15</v>
      </c>
      <c r="H107" s="436">
        <f t="shared" si="0"/>
        <v>3</v>
      </c>
      <c r="I107" s="436" t="s">
        <v>10</v>
      </c>
      <c r="J107" s="436">
        <f t="shared" si="1"/>
        <v>10</v>
      </c>
      <c r="K107" s="437" t="str">
        <f t="shared" si="2"/>
        <v>Alta</v>
      </c>
      <c r="L107" s="436">
        <f t="shared" si="3"/>
        <v>30</v>
      </c>
      <c r="M107" s="449" t="s">
        <v>507</v>
      </c>
      <c r="N107" s="487" t="s">
        <v>508</v>
      </c>
      <c r="O107" s="487" t="s">
        <v>509</v>
      </c>
      <c r="P107" s="487" t="s">
        <v>510</v>
      </c>
      <c r="Q107" s="487" t="s">
        <v>205</v>
      </c>
      <c r="R107" s="436" t="s">
        <v>22</v>
      </c>
      <c r="S107" s="436">
        <f>IF(R107="Rara Vez",1,IF(R107="Improbable",2,IF(R107="Posible",3,IF(R107="Probable",4,IF(R107="Casi Seguro",5,0)))))</f>
        <v>1</v>
      </c>
      <c r="T107" s="436" t="s">
        <v>10</v>
      </c>
      <c r="U107" s="436">
        <f>IF(T107="Moderado",5,IF(T107="Mayor",10,IF(T107="Catastrófico",20,0)))</f>
        <v>10</v>
      </c>
      <c r="V107" s="437" t="str">
        <f>IF(W107=0,"",IF(W107&lt;=10,"Baja",IF(W107&lt;=25,"Moderada",IF(W107&lt;=50,"Alta",IF(W107&lt;=100,"Extrema")))))</f>
        <v>Baja</v>
      </c>
      <c r="W107" s="436">
        <f>+S107*U107</f>
        <v>10</v>
      </c>
      <c r="X107" s="445" t="s">
        <v>189</v>
      </c>
      <c r="Y107" s="445" t="s">
        <v>190</v>
      </c>
      <c r="Z107" s="445" t="s">
        <v>466</v>
      </c>
    </row>
    <row r="108" spans="1:26" ht="26.25" thickBot="1" x14ac:dyDescent="0.3">
      <c r="A108" s="504"/>
      <c r="B108" s="505"/>
      <c r="C108" s="437"/>
      <c r="D108" s="445"/>
      <c r="E108" s="448"/>
      <c r="F108" s="26" t="s">
        <v>78</v>
      </c>
      <c r="G108" s="436" t="s">
        <v>22</v>
      </c>
      <c r="H108" s="436">
        <f t="shared" si="0"/>
        <v>1</v>
      </c>
      <c r="I108" s="436" t="s">
        <v>11</v>
      </c>
      <c r="J108" s="436">
        <f t="shared" si="1"/>
        <v>5</v>
      </c>
      <c r="K108" s="437" t="str">
        <f t="shared" si="2"/>
        <v>Baja</v>
      </c>
      <c r="L108" s="436">
        <f t="shared" si="3"/>
        <v>5</v>
      </c>
      <c r="M108" s="449"/>
      <c r="N108" s="488"/>
      <c r="O108" s="488"/>
      <c r="P108" s="488"/>
      <c r="Q108" s="488"/>
      <c r="R108" s="436"/>
      <c r="S108" s="436"/>
      <c r="T108" s="436"/>
      <c r="U108" s="436"/>
      <c r="V108" s="437"/>
      <c r="W108" s="436"/>
      <c r="X108" s="445"/>
      <c r="Y108" s="445"/>
      <c r="Z108" s="445"/>
    </row>
    <row r="109" spans="1:26" ht="26.25" thickBot="1" x14ac:dyDescent="0.3">
      <c r="A109" s="504"/>
      <c r="B109" s="505"/>
      <c r="C109" s="437"/>
      <c r="D109" s="445"/>
      <c r="E109" s="20" t="s">
        <v>467</v>
      </c>
      <c r="F109" s="26" t="s">
        <v>328</v>
      </c>
      <c r="G109" s="436" t="s">
        <v>22</v>
      </c>
      <c r="H109" s="436">
        <f t="shared" si="0"/>
        <v>1</v>
      </c>
      <c r="I109" s="436" t="s">
        <v>11</v>
      </c>
      <c r="J109" s="436">
        <f t="shared" si="1"/>
        <v>5</v>
      </c>
      <c r="K109" s="437" t="str">
        <f t="shared" si="2"/>
        <v>Baja</v>
      </c>
      <c r="L109" s="436">
        <f t="shared" si="3"/>
        <v>5</v>
      </c>
      <c r="M109" s="449"/>
      <c r="N109" s="489"/>
      <c r="O109" s="489"/>
      <c r="P109" s="489"/>
      <c r="Q109" s="489"/>
      <c r="R109" s="436"/>
      <c r="S109" s="436"/>
      <c r="T109" s="436"/>
      <c r="U109" s="436"/>
      <c r="V109" s="437"/>
      <c r="W109" s="436"/>
      <c r="X109" s="445"/>
      <c r="Y109" s="445"/>
      <c r="Z109" s="445"/>
    </row>
    <row r="110" spans="1:26" ht="26.25" thickBot="1" x14ac:dyDescent="0.3">
      <c r="A110" s="504"/>
      <c r="B110" s="505"/>
      <c r="C110" s="437">
        <v>31</v>
      </c>
      <c r="D110" s="445" t="s">
        <v>511</v>
      </c>
      <c r="E110" s="25" t="s">
        <v>467</v>
      </c>
      <c r="F110" s="26" t="s">
        <v>78</v>
      </c>
      <c r="G110" s="436" t="s">
        <v>15</v>
      </c>
      <c r="H110" s="436">
        <f t="shared" si="0"/>
        <v>3</v>
      </c>
      <c r="I110" s="436" t="s">
        <v>10</v>
      </c>
      <c r="J110" s="436">
        <f t="shared" si="1"/>
        <v>10</v>
      </c>
      <c r="K110" s="437" t="str">
        <f t="shared" si="2"/>
        <v>Alta</v>
      </c>
      <c r="L110" s="436">
        <f t="shared" si="3"/>
        <v>30</v>
      </c>
      <c r="M110" s="495" t="s">
        <v>512</v>
      </c>
      <c r="N110" s="494" t="s">
        <v>513</v>
      </c>
      <c r="O110" s="494" t="s">
        <v>514</v>
      </c>
      <c r="P110" s="494" t="s">
        <v>515</v>
      </c>
      <c r="Q110" s="494" t="s">
        <v>205</v>
      </c>
      <c r="R110" s="436" t="s">
        <v>22</v>
      </c>
      <c r="S110" s="436">
        <f>IF(R110="Rara Vez",1,IF(R110="Improbable",2,IF(R110="Posible",3,IF(R110="Probable",4,IF(R110="Casi Seguro",5,0)))))</f>
        <v>1</v>
      </c>
      <c r="T110" s="436" t="s">
        <v>10</v>
      </c>
      <c r="U110" s="436">
        <f>IF(T110="Moderado",5,IF(T110="Mayor",10,IF(T110="Catastrófico",20,0)))</f>
        <v>10</v>
      </c>
      <c r="V110" s="437" t="str">
        <f>IF(W110=0,"",IF(W110&lt;=10,"Baja",IF(W110&lt;=25,"Moderada",IF(W110&lt;=50,"Alta",IF(W110&lt;=100,"Extrema")))))</f>
        <v>Baja</v>
      </c>
      <c r="W110" s="436">
        <f>+S110*U110</f>
        <v>10</v>
      </c>
      <c r="X110" s="445" t="s">
        <v>189</v>
      </c>
      <c r="Y110" s="445" t="s">
        <v>190</v>
      </c>
      <c r="Z110" s="445" t="s">
        <v>466</v>
      </c>
    </row>
    <row r="111" spans="1:26" ht="51.75" thickBot="1" x14ac:dyDescent="0.3">
      <c r="A111" s="504"/>
      <c r="B111" s="505"/>
      <c r="C111" s="437"/>
      <c r="D111" s="445"/>
      <c r="E111" s="25" t="s">
        <v>516</v>
      </c>
      <c r="F111" s="438" t="s">
        <v>328</v>
      </c>
      <c r="G111" s="436" t="s">
        <v>22</v>
      </c>
      <c r="H111" s="436">
        <f t="shared" si="0"/>
        <v>1</v>
      </c>
      <c r="I111" s="436" t="s">
        <v>11</v>
      </c>
      <c r="J111" s="436">
        <f t="shared" si="1"/>
        <v>5</v>
      </c>
      <c r="K111" s="437" t="str">
        <f t="shared" si="2"/>
        <v>Baja</v>
      </c>
      <c r="L111" s="436">
        <f t="shared" si="3"/>
        <v>5</v>
      </c>
      <c r="M111" s="496"/>
      <c r="N111" s="488"/>
      <c r="O111" s="488"/>
      <c r="P111" s="488"/>
      <c r="Q111" s="488"/>
      <c r="R111" s="436"/>
      <c r="S111" s="436"/>
      <c r="T111" s="436"/>
      <c r="U111" s="436"/>
      <c r="V111" s="437"/>
      <c r="W111" s="436"/>
      <c r="X111" s="445"/>
      <c r="Y111" s="445"/>
      <c r="Z111" s="445"/>
    </row>
    <row r="112" spans="1:26" ht="15.75" thickBot="1" x14ac:dyDescent="0.3">
      <c r="A112" s="504"/>
      <c r="B112" s="505"/>
      <c r="C112" s="437"/>
      <c r="D112" s="445"/>
      <c r="E112" s="454" t="s">
        <v>477</v>
      </c>
      <c r="F112" s="438"/>
      <c r="G112" s="436"/>
      <c r="H112" s="436"/>
      <c r="I112" s="436"/>
      <c r="J112" s="436"/>
      <c r="K112" s="437"/>
      <c r="L112" s="436"/>
      <c r="M112" s="497"/>
      <c r="N112" s="489"/>
      <c r="O112" s="489"/>
      <c r="P112" s="489"/>
      <c r="Q112" s="489"/>
      <c r="R112" s="436"/>
      <c r="S112" s="436"/>
      <c r="T112" s="436"/>
      <c r="U112" s="436"/>
      <c r="V112" s="437"/>
      <c r="W112" s="436"/>
      <c r="X112" s="445"/>
      <c r="Y112" s="445"/>
      <c r="Z112" s="445"/>
    </row>
    <row r="113" spans="1:26" ht="39" thickBot="1" x14ac:dyDescent="0.3">
      <c r="A113" s="504"/>
      <c r="B113" s="505"/>
      <c r="C113" s="437"/>
      <c r="D113" s="445"/>
      <c r="E113" s="454"/>
      <c r="F113" s="438"/>
      <c r="G113" s="436" t="s">
        <v>22</v>
      </c>
      <c r="H113" s="436">
        <f t="shared" si="0"/>
        <v>1</v>
      </c>
      <c r="I113" s="436" t="s">
        <v>11</v>
      </c>
      <c r="J113" s="436">
        <f t="shared" si="1"/>
        <v>5</v>
      </c>
      <c r="K113" s="437" t="str">
        <f t="shared" si="2"/>
        <v>Baja</v>
      </c>
      <c r="L113" s="436">
        <f t="shared" si="3"/>
        <v>5</v>
      </c>
      <c r="M113" s="64" t="s">
        <v>517</v>
      </c>
      <c r="N113" s="65" t="s">
        <v>479</v>
      </c>
      <c r="O113" s="65" t="s">
        <v>480</v>
      </c>
      <c r="P113" s="65" t="s">
        <v>518</v>
      </c>
      <c r="Q113" s="65" t="s">
        <v>519</v>
      </c>
      <c r="R113" s="436"/>
      <c r="S113" s="436"/>
      <c r="T113" s="436"/>
      <c r="U113" s="436"/>
      <c r="V113" s="437"/>
      <c r="W113" s="436"/>
      <c r="X113" s="445"/>
      <c r="Y113" s="445"/>
      <c r="Z113" s="445"/>
    </row>
    <row r="114" spans="1:26" ht="26.25" thickBot="1" x14ac:dyDescent="0.3">
      <c r="A114" s="504"/>
      <c r="B114" s="505"/>
      <c r="C114" s="437">
        <v>32</v>
      </c>
      <c r="D114" s="490" t="s">
        <v>520</v>
      </c>
      <c r="E114" s="55" t="s">
        <v>521</v>
      </c>
      <c r="F114" s="26" t="s">
        <v>328</v>
      </c>
      <c r="G114" s="436" t="s">
        <v>22</v>
      </c>
      <c r="H114" s="436">
        <f t="shared" si="0"/>
        <v>1</v>
      </c>
      <c r="I114" s="436" t="s">
        <v>10</v>
      </c>
      <c r="J114" s="436">
        <f t="shared" si="1"/>
        <v>10</v>
      </c>
      <c r="K114" s="437" t="str">
        <f t="shared" si="2"/>
        <v>Baja</v>
      </c>
      <c r="L114" s="436">
        <f t="shared" si="3"/>
        <v>10</v>
      </c>
      <c r="M114" s="66" t="s">
        <v>522</v>
      </c>
      <c r="N114" s="67" t="s">
        <v>523</v>
      </c>
      <c r="O114" s="68" t="s">
        <v>524</v>
      </c>
      <c r="P114" s="69" t="s">
        <v>525</v>
      </c>
      <c r="Q114" s="68" t="s">
        <v>205</v>
      </c>
      <c r="R114" s="436" t="s">
        <v>22</v>
      </c>
      <c r="S114" s="436">
        <f>IF(R114="Rara Vez",1,IF(R114="Improbable",2,IF(R114="Posible",3,IF(R114="Probable",4,IF(R114="Casi Seguro",5,0)))))</f>
        <v>1</v>
      </c>
      <c r="T114" s="436" t="s">
        <v>10</v>
      </c>
      <c r="U114" s="436">
        <f>IF(T114="Moderado",5,IF(T114="Mayor",10,IF(T114="Catastrófico",20,0)))</f>
        <v>10</v>
      </c>
      <c r="V114" s="437" t="str">
        <f>IF(W114=0,"",IF(W114&lt;=10,"Baja",IF(W114&lt;=25,"Moderada",IF(W114&lt;=50,"Alta",IF(W114&lt;=100,"Extrema")))))</f>
        <v>Baja</v>
      </c>
      <c r="W114" s="436">
        <f>+S114*U114</f>
        <v>10</v>
      </c>
      <c r="X114" s="490" t="s">
        <v>189</v>
      </c>
      <c r="Y114" s="490" t="s">
        <v>190</v>
      </c>
      <c r="Z114" s="490" t="s">
        <v>466</v>
      </c>
    </row>
    <row r="115" spans="1:26" ht="26.25" thickBot="1" x14ac:dyDescent="0.3">
      <c r="A115" s="504"/>
      <c r="B115" s="505"/>
      <c r="C115" s="437"/>
      <c r="D115" s="491"/>
      <c r="E115" s="492" t="s">
        <v>526</v>
      </c>
      <c r="F115" s="26" t="s">
        <v>77</v>
      </c>
      <c r="G115" s="436" t="s">
        <v>22</v>
      </c>
      <c r="H115" s="436">
        <f t="shared" si="0"/>
        <v>1</v>
      </c>
      <c r="I115" s="436" t="s">
        <v>11</v>
      </c>
      <c r="J115" s="436">
        <f t="shared" si="1"/>
        <v>5</v>
      </c>
      <c r="K115" s="437" t="str">
        <f t="shared" si="2"/>
        <v>Baja</v>
      </c>
      <c r="L115" s="436">
        <f t="shared" si="3"/>
        <v>5</v>
      </c>
      <c r="M115" s="498" t="s">
        <v>517</v>
      </c>
      <c r="N115" s="500" t="s">
        <v>527</v>
      </c>
      <c r="O115" s="484" t="s">
        <v>480</v>
      </c>
      <c r="P115" s="500" t="s">
        <v>528</v>
      </c>
      <c r="Q115" s="484" t="s">
        <v>205</v>
      </c>
      <c r="R115" s="436"/>
      <c r="S115" s="436"/>
      <c r="T115" s="436"/>
      <c r="U115" s="436"/>
      <c r="V115" s="437"/>
      <c r="W115" s="436"/>
      <c r="X115" s="491"/>
      <c r="Y115" s="491"/>
      <c r="Z115" s="491"/>
    </row>
    <row r="116" spans="1:26" ht="26.25" thickBot="1" x14ac:dyDescent="0.3">
      <c r="A116" s="504"/>
      <c r="B116" s="505"/>
      <c r="C116" s="458"/>
      <c r="D116" s="492"/>
      <c r="E116" s="493"/>
      <c r="F116" s="70" t="s">
        <v>78</v>
      </c>
      <c r="G116" s="464" t="s">
        <v>22</v>
      </c>
      <c r="H116" s="464">
        <f t="shared" si="0"/>
        <v>1</v>
      </c>
      <c r="I116" s="464" t="s">
        <v>11</v>
      </c>
      <c r="J116" s="464">
        <f t="shared" si="1"/>
        <v>5</v>
      </c>
      <c r="K116" s="458" t="str">
        <f t="shared" si="2"/>
        <v>Baja</v>
      </c>
      <c r="L116" s="464">
        <f t="shared" si="3"/>
        <v>5</v>
      </c>
      <c r="M116" s="499"/>
      <c r="N116" s="501"/>
      <c r="O116" s="488"/>
      <c r="P116" s="501"/>
      <c r="Q116" s="488"/>
      <c r="R116" s="464"/>
      <c r="S116" s="464"/>
      <c r="T116" s="464"/>
      <c r="U116" s="464"/>
      <c r="V116" s="458"/>
      <c r="W116" s="464"/>
      <c r="X116" s="492"/>
      <c r="Y116" s="492"/>
      <c r="Z116" s="492"/>
    </row>
    <row r="117" spans="1:26" ht="51.75" thickBot="1" x14ac:dyDescent="0.3">
      <c r="A117" s="504"/>
      <c r="B117" s="505"/>
      <c r="C117" s="24">
        <v>33</v>
      </c>
      <c r="D117" s="25" t="s">
        <v>529</v>
      </c>
      <c r="E117" s="25" t="s">
        <v>530</v>
      </c>
      <c r="F117" s="26" t="s">
        <v>75</v>
      </c>
      <c r="G117" s="27" t="s">
        <v>22</v>
      </c>
      <c r="H117" s="27">
        <f t="shared" si="0"/>
        <v>1</v>
      </c>
      <c r="I117" s="27" t="s">
        <v>10</v>
      </c>
      <c r="J117" s="27">
        <f t="shared" si="1"/>
        <v>10</v>
      </c>
      <c r="K117" s="24" t="str">
        <f t="shared" si="2"/>
        <v>Baja</v>
      </c>
      <c r="L117" s="27">
        <f t="shared" si="3"/>
        <v>10</v>
      </c>
      <c r="M117" s="17" t="s">
        <v>531</v>
      </c>
      <c r="N117" s="34" t="s">
        <v>532</v>
      </c>
      <c r="O117" s="26" t="s">
        <v>533</v>
      </c>
      <c r="P117" s="24" t="s">
        <v>534</v>
      </c>
      <c r="Q117" s="30" t="s">
        <v>205</v>
      </c>
      <c r="R117" s="27" t="s">
        <v>22</v>
      </c>
      <c r="S117" s="27">
        <f t="shared" ref="S117:S118" si="4">IF(R117="Rara Vez",1,IF(R117="Improbable",2,IF(R117="Posible",3,IF(R117="Probable",4,IF(R117="Casi Seguro",5,0)))))</f>
        <v>1</v>
      </c>
      <c r="T117" s="27" t="s">
        <v>10</v>
      </c>
      <c r="U117" s="27">
        <f t="shared" ref="U117:U118" si="5">IF(T117="Moderado",5,IF(T117="Mayor",10,IF(T117="Catastrófico",20,0)))</f>
        <v>10</v>
      </c>
      <c r="V117" s="24" t="str">
        <f t="shared" ref="V117:V118" si="6">IF(W117=0,"",IF(W117&lt;=10,"Baja",IF(W117&lt;=25,"Moderada",IF(W117&lt;=50,"Alta",IF(W117&lt;=100,"Extrema")))))</f>
        <v>Baja</v>
      </c>
      <c r="W117" s="27">
        <f t="shared" ref="W117:W118" si="7">+S117*U117</f>
        <v>10</v>
      </c>
      <c r="X117" s="25" t="s">
        <v>189</v>
      </c>
      <c r="Y117" s="25" t="s">
        <v>190</v>
      </c>
      <c r="Z117" s="25" t="s">
        <v>466</v>
      </c>
    </row>
    <row r="118" spans="1:26" ht="51.75" thickBot="1" x14ac:dyDescent="0.3">
      <c r="A118" s="506"/>
      <c r="B118" s="507"/>
      <c r="C118" s="24">
        <v>34</v>
      </c>
      <c r="D118" s="25" t="s">
        <v>535</v>
      </c>
      <c r="E118" s="25" t="s">
        <v>536</v>
      </c>
      <c r="F118" s="26" t="s">
        <v>328</v>
      </c>
      <c r="G118" s="27" t="s">
        <v>22</v>
      </c>
      <c r="H118" s="27">
        <f t="shared" si="0"/>
        <v>1</v>
      </c>
      <c r="I118" s="27" t="s">
        <v>10</v>
      </c>
      <c r="J118" s="27">
        <f t="shared" si="1"/>
        <v>10</v>
      </c>
      <c r="K118" s="24" t="str">
        <f t="shared" si="2"/>
        <v>Baja</v>
      </c>
      <c r="L118" s="27">
        <f t="shared" si="3"/>
        <v>10</v>
      </c>
      <c r="M118" s="17" t="s">
        <v>537</v>
      </c>
      <c r="N118" s="34" t="s">
        <v>538</v>
      </c>
      <c r="O118" s="26" t="s">
        <v>533</v>
      </c>
      <c r="P118" s="24" t="s">
        <v>534</v>
      </c>
      <c r="Q118" s="30" t="s">
        <v>519</v>
      </c>
      <c r="R118" s="27" t="s">
        <v>22</v>
      </c>
      <c r="S118" s="27">
        <f t="shared" si="4"/>
        <v>1</v>
      </c>
      <c r="T118" s="27" t="s">
        <v>10</v>
      </c>
      <c r="U118" s="27">
        <f t="shared" si="5"/>
        <v>10</v>
      </c>
      <c r="V118" s="24" t="str">
        <f t="shared" si="6"/>
        <v>Baja</v>
      </c>
      <c r="W118" s="27">
        <f t="shared" si="7"/>
        <v>10</v>
      </c>
      <c r="X118" s="25" t="s">
        <v>189</v>
      </c>
      <c r="Y118" s="25" t="s">
        <v>190</v>
      </c>
      <c r="Z118" s="25" t="s">
        <v>466</v>
      </c>
    </row>
    <row r="119" spans="1:26" ht="26.25" thickBot="1" x14ac:dyDescent="0.3">
      <c r="A119" s="510" t="s">
        <v>539</v>
      </c>
      <c r="B119" s="510"/>
      <c r="C119" s="436">
        <v>35</v>
      </c>
      <c r="D119" s="438" t="s">
        <v>697</v>
      </c>
      <c r="E119" s="20" t="s">
        <v>540</v>
      </c>
      <c r="F119" s="26" t="s">
        <v>75</v>
      </c>
      <c r="G119" s="436" t="s">
        <v>22</v>
      </c>
      <c r="H119" s="436">
        <f t="shared" si="0"/>
        <v>1</v>
      </c>
      <c r="I119" s="436" t="s">
        <v>10</v>
      </c>
      <c r="J119" s="436">
        <f t="shared" si="1"/>
        <v>10</v>
      </c>
      <c r="K119" s="437" t="str">
        <f t="shared" si="2"/>
        <v>Baja</v>
      </c>
      <c r="L119" s="436">
        <f t="shared" si="3"/>
        <v>10</v>
      </c>
      <c r="M119" s="30" t="s">
        <v>541</v>
      </c>
      <c r="N119" s="21" t="s">
        <v>542</v>
      </c>
      <c r="O119" s="17" t="s">
        <v>698</v>
      </c>
      <c r="P119" s="22" t="s">
        <v>543</v>
      </c>
      <c r="Q119" s="17" t="s">
        <v>205</v>
      </c>
      <c r="R119" s="436" t="s">
        <v>22</v>
      </c>
      <c r="S119" s="436">
        <f>IF(R119="Rara Vez",1,IF(R119="Improbable",2,IF(R119="Posible",3,IF(R119="Probable",4,IF(R119="Casi Seguro",5,0)))))</f>
        <v>1</v>
      </c>
      <c r="T119" s="436" t="s">
        <v>10</v>
      </c>
      <c r="U119" s="436">
        <f>IF(T119="Moderado",5,IF(T119="Mayor",10,IF(T119="Catastrófico",20,0)))</f>
        <v>10</v>
      </c>
      <c r="V119" s="437" t="str">
        <f>IF(W119=0,"",IF(W119&lt;=10,"Baja",IF(W119&lt;=25,"Moderada",IF(W119&lt;=50,"Alta",IF(W119&lt;=100,"Extrema")))))</f>
        <v>Baja</v>
      </c>
      <c r="W119" s="436">
        <f>+S119*U119</f>
        <v>10</v>
      </c>
      <c r="X119" s="443" t="s">
        <v>189</v>
      </c>
      <c r="Y119" s="443" t="s">
        <v>190</v>
      </c>
      <c r="Z119" s="443" t="s">
        <v>544</v>
      </c>
    </row>
    <row r="120" spans="1:26" ht="15.75" thickBot="1" x14ac:dyDescent="0.3">
      <c r="A120" s="510"/>
      <c r="B120" s="510"/>
      <c r="C120" s="436"/>
      <c r="D120" s="438"/>
      <c r="E120" s="20" t="s">
        <v>545</v>
      </c>
      <c r="F120" s="26" t="s">
        <v>215</v>
      </c>
      <c r="G120" s="436" t="s">
        <v>22</v>
      </c>
      <c r="H120" s="436">
        <f t="shared" si="0"/>
        <v>1</v>
      </c>
      <c r="I120" s="436" t="s">
        <v>11</v>
      </c>
      <c r="J120" s="436">
        <f t="shared" si="1"/>
        <v>5</v>
      </c>
      <c r="K120" s="437" t="str">
        <f t="shared" si="2"/>
        <v>Baja</v>
      </c>
      <c r="L120" s="436">
        <f t="shared" si="3"/>
        <v>5</v>
      </c>
      <c r="M120" s="30" t="s">
        <v>546</v>
      </c>
      <c r="N120" s="21"/>
      <c r="O120" s="17"/>
      <c r="P120" s="22" t="s">
        <v>518</v>
      </c>
      <c r="Q120" s="17" t="s">
        <v>187</v>
      </c>
      <c r="R120" s="436"/>
      <c r="S120" s="436"/>
      <c r="T120" s="436"/>
      <c r="U120" s="436"/>
      <c r="V120" s="437"/>
      <c r="W120" s="436"/>
      <c r="X120" s="443"/>
      <c r="Y120" s="443"/>
      <c r="Z120" s="443"/>
    </row>
    <row r="121" spans="1:26" ht="39" thickBot="1" x14ac:dyDescent="0.3">
      <c r="A121" s="510"/>
      <c r="B121" s="510"/>
      <c r="C121" s="436"/>
      <c r="D121" s="438"/>
      <c r="E121" s="20" t="s">
        <v>547</v>
      </c>
      <c r="F121" s="26" t="s">
        <v>78</v>
      </c>
      <c r="G121" s="436" t="s">
        <v>22</v>
      </c>
      <c r="H121" s="436">
        <f t="shared" si="0"/>
        <v>1</v>
      </c>
      <c r="I121" s="436" t="s">
        <v>11</v>
      </c>
      <c r="J121" s="436">
        <f t="shared" si="1"/>
        <v>5</v>
      </c>
      <c r="K121" s="437" t="str">
        <f t="shared" si="2"/>
        <v>Baja</v>
      </c>
      <c r="L121" s="436">
        <f t="shared" si="3"/>
        <v>5</v>
      </c>
      <c r="M121" s="30" t="s">
        <v>548</v>
      </c>
      <c r="N121" s="21"/>
      <c r="O121" s="17"/>
      <c r="P121" s="62" t="s">
        <v>549</v>
      </c>
      <c r="Q121" s="467" t="s">
        <v>187</v>
      </c>
      <c r="R121" s="436"/>
      <c r="S121" s="436"/>
      <c r="T121" s="436"/>
      <c r="U121" s="436"/>
      <c r="V121" s="437"/>
      <c r="W121" s="436"/>
      <c r="X121" s="443" t="s">
        <v>342</v>
      </c>
      <c r="Y121" s="443"/>
      <c r="Z121" s="443"/>
    </row>
    <row r="122" spans="1:26" ht="39" thickBot="1" x14ac:dyDescent="0.3">
      <c r="A122" s="510"/>
      <c r="B122" s="510"/>
      <c r="C122" s="436"/>
      <c r="D122" s="438"/>
      <c r="E122" s="20" t="s">
        <v>550</v>
      </c>
      <c r="F122" s="26"/>
      <c r="G122" s="436" t="s">
        <v>22</v>
      </c>
      <c r="H122" s="436">
        <f t="shared" si="0"/>
        <v>1</v>
      </c>
      <c r="I122" s="436" t="s">
        <v>11</v>
      </c>
      <c r="J122" s="436">
        <f t="shared" si="1"/>
        <v>5</v>
      </c>
      <c r="K122" s="437" t="str">
        <f t="shared" si="2"/>
        <v>Baja</v>
      </c>
      <c r="L122" s="436">
        <f t="shared" si="3"/>
        <v>5</v>
      </c>
      <c r="M122" s="30"/>
      <c r="N122" s="23"/>
      <c r="O122" s="17"/>
      <c r="P122" s="20"/>
      <c r="Q122" s="469"/>
      <c r="R122" s="436"/>
      <c r="S122" s="436"/>
      <c r="T122" s="436"/>
      <c r="U122" s="436"/>
      <c r="V122" s="437"/>
      <c r="W122" s="436"/>
      <c r="X122" s="443"/>
      <c r="Y122" s="443"/>
      <c r="Z122" s="443"/>
    </row>
    <row r="123" spans="1:26" ht="26.25" thickBot="1" x14ac:dyDescent="0.3">
      <c r="A123" s="510"/>
      <c r="B123" s="510"/>
      <c r="C123" s="453">
        <v>36</v>
      </c>
      <c r="D123" s="448" t="s">
        <v>551</v>
      </c>
      <c r="E123" s="20" t="s">
        <v>540</v>
      </c>
      <c r="F123" s="26" t="s">
        <v>75</v>
      </c>
      <c r="G123" s="436" t="s">
        <v>22</v>
      </c>
      <c r="H123" s="436">
        <f t="shared" si="0"/>
        <v>1</v>
      </c>
      <c r="I123" s="436" t="s">
        <v>11</v>
      </c>
      <c r="J123" s="436">
        <f t="shared" si="1"/>
        <v>5</v>
      </c>
      <c r="K123" s="437" t="str">
        <f t="shared" si="2"/>
        <v>Baja</v>
      </c>
      <c r="L123" s="436">
        <f t="shared" si="3"/>
        <v>5</v>
      </c>
      <c r="M123" s="30" t="s">
        <v>552</v>
      </c>
      <c r="N123" s="21" t="s">
        <v>553</v>
      </c>
      <c r="O123" s="17" t="s">
        <v>554</v>
      </c>
      <c r="P123" s="22" t="s">
        <v>518</v>
      </c>
      <c r="Q123" s="17" t="s">
        <v>187</v>
      </c>
      <c r="R123" s="436" t="s">
        <v>22</v>
      </c>
      <c r="S123" s="436">
        <f>IF(R123="Rara Vez",1,IF(R123="Improbable",2,IF(R123="Posible",3,IF(R123="Probable",4,IF(R123="Casi Seguro",5,0)))))</f>
        <v>1</v>
      </c>
      <c r="T123" s="436" t="s">
        <v>11</v>
      </c>
      <c r="U123" s="436">
        <f>IF(T123="Moderado",5,IF(T123="Mayor",10,IF(T123="Catastrófico",20,0)))</f>
        <v>5</v>
      </c>
      <c r="V123" s="437" t="str">
        <f>IF(W123=0,"",IF(W123&lt;=10,"Baja",IF(W123&lt;=25,"Moderada",IF(W123&lt;=50,"Alta",IF(W123&lt;=100,"Extrema")))))</f>
        <v>Baja</v>
      </c>
      <c r="W123" s="436">
        <f>+S123*U123</f>
        <v>5</v>
      </c>
      <c r="X123" s="443" t="s">
        <v>189</v>
      </c>
      <c r="Y123" s="443" t="s">
        <v>190</v>
      </c>
      <c r="Z123" s="443" t="s">
        <v>544</v>
      </c>
    </row>
    <row r="124" spans="1:26" ht="26.25" thickBot="1" x14ac:dyDescent="0.3">
      <c r="A124" s="510"/>
      <c r="B124" s="510"/>
      <c r="C124" s="436"/>
      <c r="D124" s="438"/>
      <c r="E124" s="20" t="s">
        <v>555</v>
      </c>
      <c r="F124" s="26" t="s">
        <v>78</v>
      </c>
      <c r="G124" s="436" t="s">
        <v>22</v>
      </c>
      <c r="H124" s="436">
        <f t="shared" si="0"/>
        <v>1</v>
      </c>
      <c r="I124" s="436" t="s">
        <v>11</v>
      </c>
      <c r="J124" s="436">
        <f t="shared" si="1"/>
        <v>5</v>
      </c>
      <c r="K124" s="437" t="str">
        <f t="shared" si="2"/>
        <v>Baja</v>
      </c>
      <c r="L124" s="436">
        <f t="shared" si="3"/>
        <v>5</v>
      </c>
      <c r="M124" s="30" t="s">
        <v>556</v>
      </c>
      <c r="N124" s="21" t="s">
        <v>557</v>
      </c>
      <c r="O124" s="17" t="s">
        <v>558</v>
      </c>
      <c r="P124" s="22" t="s">
        <v>559</v>
      </c>
      <c r="Q124" s="17" t="s">
        <v>187</v>
      </c>
      <c r="R124" s="436"/>
      <c r="S124" s="436"/>
      <c r="T124" s="436"/>
      <c r="U124" s="436"/>
      <c r="V124" s="437"/>
      <c r="W124" s="436"/>
      <c r="X124" s="443" t="s">
        <v>342</v>
      </c>
      <c r="Y124" s="443"/>
      <c r="Z124" s="443"/>
    </row>
    <row r="125" spans="1:26" ht="26.25" thickBot="1" x14ac:dyDescent="0.3">
      <c r="A125" s="510"/>
      <c r="B125" s="510"/>
      <c r="C125" s="436"/>
      <c r="D125" s="438"/>
      <c r="E125" s="20"/>
      <c r="F125" s="26"/>
      <c r="G125" s="436" t="s">
        <v>22</v>
      </c>
      <c r="H125" s="436">
        <f t="shared" si="0"/>
        <v>1</v>
      </c>
      <c r="I125" s="436" t="s">
        <v>11</v>
      </c>
      <c r="J125" s="436">
        <f t="shared" si="1"/>
        <v>5</v>
      </c>
      <c r="K125" s="437" t="str">
        <f t="shared" si="2"/>
        <v>Baja</v>
      </c>
      <c r="L125" s="436">
        <f t="shared" si="3"/>
        <v>5</v>
      </c>
      <c r="M125" s="30" t="s">
        <v>560</v>
      </c>
      <c r="N125" s="21" t="s">
        <v>561</v>
      </c>
      <c r="O125" s="17" t="s">
        <v>562</v>
      </c>
      <c r="P125" s="22" t="s">
        <v>563</v>
      </c>
      <c r="Q125" s="17" t="s">
        <v>187</v>
      </c>
      <c r="R125" s="436"/>
      <c r="S125" s="436"/>
      <c r="T125" s="436"/>
      <c r="U125" s="436"/>
      <c r="V125" s="437"/>
      <c r="W125" s="436"/>
      <c r="X125" s="443"/>
      <c r="Y125" s="443"/>
      <c r="Z125" s="443"/>
    </row>
    <row r="126" spans="1:26" ht="39" thickBot="1" x14ac:dyDescent="0.3">
      <c r="A126" s="510"/>
      <c r="B126" s="510"/>
      <c r="C126" s="436">
        <v>37</v>
      </c>
      <c r="D126" s="438" t="s">
        <v>564</v>
      </c>
      <c r="E126" s="20" t="s">
        <v>540</v>
      </c>
      <c r="F126" s="26" t="s">
        <v>75</v>
      </c>
      <c r="G126" s="436" t="s">
        <v>22</v>
      </c>
      <c r="H126" s="436">
        <f t="shared" si="0"/>
        <v>1</v>
      </c>
      <c r="I126" s="436" t="s">
        <v>10</v>
      </c>
      <c r="J126" s="436">
        <f t="shared" si="1"/>
        <v>10</v>
      </c>
      <c r="K126" s="437" t="str">
        <f t="shared" si="2"/>
        <v>Baja</v>
      </c>
      <c r="L126" s="436">
        <f t="shared" si="3"/>
        <v>10</v>
      </c>
      <c r="M126" s="30" t="s">
        <v>565</v>
      </c>
      <c r="N126" s="21" t="s">
        <v>566</v>
      </c>
      <c r="O126" s="17" t="s">
        <v>567</v>
      </c>
      <c r="P126" s="22" t="s">
        <v>518</v>
      </c>
      <c r="Q126" s="17" t="s">
        <v>187</v>
      </c>
      <c r="R126" s="436" t="s">
        <v>22</v>
      </c>
      <c r="S126" s="436">
        <f>IF(R126="Rara Vez",1,IF(R126="Improbable",2,IF(R126="Posible",3,IF(R126="Probable",4,IF(R126="Casi Seguro",5,0)))))</f>
        <v>1</v>
      </c>
      <c r="T126" s="436" t="s">
        <v>11</v>
      </c>
      <c r="U126" s="436">
        <f>IF(T126="Moderado",5,IF(T126="Mayor",10,IF(T126="Catastrófico",20,0)))</f>
        <v>5</v>
      </c>
      <c r="V126" s="437" t="str">
        <f>IF(W126=0,"",IF(W126&lt;=10,"Baja",IF(W126&lt;=25,"Moderada",IF(W126&lt;=50,"Alta",IF(W126&lt;=100,"Extrema")))))</f>
        <v>Baja</v>
      </c>
      <c r="W126" s="436">
        <f>+S126*U126</f>
        <v>5</v>
      </c>
      <c r="X126" s="443" t="s">
        <v>189</v>
      </c>
      <c r="Y126" s="443" t="s">
        <v>190</v>
      </c>
      <c r="Z126" s="443" t="s">
        <v>544</v>
      </c>
    </row>
    <row r="127" spans="1:26" ht="26.25" thickBot="1" x14ac:dyDescent="0.3">
      <c r="A127" s="510"/>
      <c r="B127" s="510"/>
      <c r="C127" s="436"/>
      <c r="D127" s="438"/>
      <c r="E127" s="20" t="s">
        <v>545</v>
      </c>
      <c r="F127" s="26" t="s">
        <v>215</v>
      </c>
      <c r="G127" s="436" t="s">
        <v>22</v>
      </c>
      <c r="H127" s="436">
        <f t="shared" si="0"/>
        <v>1</v>
      </c>
      <c r="I127" s="436" t="s">
        <v>11</v>
      </c>
      <c r="J127" s="436">
        <f t="shared" si="1"/>
        <v>5</v>
      </c>
      <c r="K127" s="437" t="str">
        <f t="shared" si="2"/>
        <v>Baja</v>
      </c>
      <c r="L127" s="436">
        <f t="shared" si="3"/>
        <v>5</v>
      </c>
      <c r="M127" s="30" t="s">
        <v>568</v>
      </c>
      <c r="N127" s="21" t="s">
        <v>569</v>
      </c>
      <c r="O127" s="17" t="s">
        <v>570</v>
      </c>
      <c r="P127" s="22" t="s">
        <v>518</v>
      </c>
      <c r="Q127" s="17" t="s">
        <v>228</v>
      </c>
      <c r="R127" s="436"/>
      <c r="S127" s="436"/>
      <c r="T127" s="436"/>
      <c r="U127" s="436"/>
      <c r="V127" s="437"/>
      <c r="W127" s="436"/>
      <c r="X127" s="443" t="s">
        <v>342</v>
      </c>
      <c r="Y127" s="443"/>
      <c r="Z127" s="443"/>
    </row>
    <row r="128" spans="1:26" ht="39" thickBot="1" x14ac:dyDescent="0.3">
      <c r="A128" s="510"/>
      <c r="B128" s="510"/>
      <c r="C128" s="436"/>
      <c r="D128" s="438"/>
      <c r="E128" s="20" t="s">
        <v>547</v>
      </c>
      <c r="F128" s="26" t="s">
        <v>78</v>
      </c>
      <c r="G128" s="436" t="s">
        <v>22</v>
      </c>
      <c r="H128" s="436">
        <f t="shared" si="0"/>
        <v>1</v>
      </c>
      <c r="I128" s="436" t="s">
        <v>11</v>
      </c>
      <c r="J128" s="436">
        <f t="shared" si="1"/>
        <v>5</v>
      </c>
      <c r="K128" s="437" t="str">
        <f t="shared" si="2"/>
        <v>Baja</v>
      </c>
      <c r="L128" s="436">
        <f t="shared" si="3"/>
        <v>5</v>
      </c>
      <c r="M128" s="449" t="s">
        <v>571</v>
      </c>
      <c r="N128" s="21" t="s">
        <v>572</v>
      </c>
      <c r="O128" s="17" t="s">
        <v>573</v>
      </c>
      <c r="P128" s="22" t="s">
        <v>518</v>
      </c>
      <c r="Q128" s="17" t="s">
        <v>228</v>
      </c>
      <c r="R128" s="436"/>
      <c r="S128" s="436"/>
      <c r="T128" s="436"/>
      <c r="U128" s="436"/>
      <c r="V128" s="437"/>
      <c r="W128" s="436"/>
      <c r="X128" s="443"/>
      <c r="Y128" s="443"/>
      <c r="Z128" s="443"/>
    </row>
    <row r="129" spans="1:26" ht="39" thickBot="1" x14ac:dyDescent="0.3">
      <c r="A129" s="510"/>
      <c r="B129" s="510"/>
      <c r="C129" s="436"/>
      <c r="D129" s="438"/>
      <c r="E129" s="20" t="s">
        <v>550</v>
      </c>
      <c r="F129" s="26"/>
      <c r="G129" s="436" t="s">
        <v>22</v>
      </c>
      <c r="H129" s="436">
        <f t="shared" si="0"/>
        <v>1</v>
      </c>
      <c r="I129" s="436" t="s">
        <v>11</v>
      </c>
      <c r="J129" s="436">
        <f t="shared" si="1"/>
        <v>5</v>
      </c>
      <c r="K129" s="437" t="str">
        <f t="shared" si="2"/>
        <v>Baja</v>
      </c>
      <c r="L129" s="436">
        <f t="shared" si="3"/>
        <v>5</v>
      </c>
      <c r="M129" s="449"/>
      <c r="N129" s="23"/>
      <c r="O129" s="17"/>
      <c r="P129" s="30"/>
      <c r="Q129" s="30"/>
      <c r="R129" s="436"/>
      <c r="S129" s="436"/>
      <c r="T129" s="436"/>
      <c r="U129" s="436"/>
      <c r="V129" s="437"/>
      <c r="W129" s="436"/>
      <c r="X129" s="443"/>
      <c r="Y129" s="443"/>
      <c r="Z129" s="443"/>
    </row>
    <row r="130" spans="1:26" ht="26.25" thickBot="1" x14ac:dyDescent="0.3">
      <c r="A130" s="511" t="s">
        <v>574</v>
      </c>
      <c r="B130" s="511"/>
      <c r="C130" s="437">
        <v>38</v>
      </c>
      <c r="D130" s="445" t="s">
        <v>575</v>
      </c>
      <c r="E130" s="445" t="s">
        <v>576</v>
      </c>
      <c r="F130" s="438" t="s">
        <v>75</v>
      </c>
      <c r="G130" s="436" t="s">
        <v>12</v>
      </c>
      <c r="H130" s="436">
        <f t="shared" si="0"/>
        <v>2</v>
      </c>
      <c r="I130" s="436" t="s">
        <v>10</v>
      </c>
      <c r="J130" s="436">
        <f t="shared" si="1"/>
        <v>10</v>
      </c>
      <c r="K130" s="437" t="str">
        <f t="shared" si="2"/>
        <v>Moderada</v>
      </c>
      <c r="L130" s="436">
        <f t="shared" si="3"/>
        <v>20</v>
      </c>
      <c r="M130" s="17" t="s">
        <v>577</v>
      </c>
      <c r="N130" s="18" t="s">
        <v>578</v>
      </c>
      <c r="O130" s="19" t="s">
        <v>579</v>
      </c>
      <c r="P130" s="19" t="s">
        <v>580</v>
      </c>
      <c r="Q130" s="17" t="s">
        <v>205</v>
      </c>
      <c r="R130" s="436" t="s">
        <v>22</v>
      </c>
      <c r="S130" s="436">
        <f>IF(R130="Rara Vez",1,IF(R130="Improbable",2,IF(R130="Posible",3,IF(R130="Probable",4,IF(R130="Casi Seguro",5,0)))))</f>
        <v>1</v>
      </c>
      <c r="T130" s="436" t="s">
        <v>11</v>
      </c>
      <c r="U130" s="436">
        <f>IF(T130="Moderado",5,IF(T130="Mayor",10,IF(T130="Catastrófico",20,0)))</f>
        <v>5</v>
      </c>
      <c r="V130" s="437" t="str">
        <f>IF(W130=0,"",IF(W130&lt;=10,"Baja",IF(W130&lt;=25,"Moderada",IF(W130&lt;=50,"Alta",IF(W130&lt;=100,"Extrema")))))</f>
        <v>Baja</v>
      </c>
      <c r="W130" s="436">
        <f>+S130*U130</f>
        <v>5</v>
      </c>
      <c r="X130" s="447" t="s">
        <v>189</v>
      </c>
      <c r="Y130" s="447" t="s">
        <v>190</v>
      </c>
      <c r="Z130" s="447" t="s">
        <v>581</v>
      </c>
    </row>
    <row r="131" spans="1:26" ht="26.25" thickBot="1" x14ac:dyDescent="0.3">
      <c r="A131" s="511"/>
      <c r="B131" s="511"/>
      <c r="C131" s="437"/>
      <c r="D131" s="445"/>
      <c r="E131" s="445"/>
      <c r="F131" s="438"/>
      <c r="G131" s="436" t="s">
        <v>22</v>
      </c>
      <c r="H131" s="436">
        <f t="shared" si="0"/>
        <v>1</v>
      </c>
      <c r="I131" s="436" t="s">
        <v>11</v>
      </c>
      <c r="J131" s="436">
        <f t="shared" si="1"/>
        <v>5</v>
      </c>
      <c r="K131" s="437" t="str">
        <f t="shared" si="2"/>
        <v>Baja</v>
      </c>
      <c r="L131" s="436">
        <f t="shared" si="3"/>
        <v>5</v>
      </c>
      <c r="M131" s="17" t="s">
        <v>582</v>
      </c>
      <c r="N131" s="18" t="s">
        <v>583</v>
      </c>
      <c r="O131" s="19" t="s">
        <v>584</v>
      </c>
      <c r="P131" s="19" t="s">
        <v>580</v>
      </c>
      <c r="Q131" s="17" t="s">
        <v>129</v>
      </c>
      <c r="R131" s="436"/>
      <c r="S131" s="436"/>
      <c r="T131" s="436"/>
      <c r="U131" s="436"/>
      <c r="V131" s="437"/>
      <c r="W131" s="436"/>
      <c r="X131" s="447"/>
      <c r="Y131" s="447"/>
      <c r="Z131" s="447"/>
    </row>
    <row r="132" spans="1:26" ht="39" thickBot="1" x14ac:dyDescent="0.3">
      <c r="A132" s="511"/>
      <c r="B132" s="511"/>
      <c r="C132" s="437">
        <v>39</v>
      </c>
      <c r="D132" s="454" t="s">
        <v>585</v>
      </c>
      <c r="E132" s="20" t="s">
        <v>586</v>
      </c>
      <c r="F132" s="438" t="s">
        <v>75</v>
      </c>
      <c r="G132" s="436" t="s">
        <v>12</v>
      </c>
      <c r="H132" s="436">
        <f t="shared" si="0"/>
        <v>2</v>
      </c>
      <c r="I132" s="436" t="s">
        <v>10</v>
      </c>
      <c r="J132" s="436">
        <f t="shared" si="1"/>
        <v>10</v>
      </c>
      <c r="K132" s="437" t="str">
        <f t="shared" si="2"/>
        <v>Moderada</v>
      </c>
      <c r="L132" s="436">
        <f t="shared" si="3"/>
        <v>20</v>
      </c>
      <c r="M132" s="17" t="s">
        <v>587</v>
      </c>
      <c r="N132" s="21" t="s">
        <v>588</v>
      </c>
      <c r="O132" s="17" t="s">
        <v>589</v>
      </c>
      <c r="P132" s="22" t="s">
        <v>590</v>
      </c>
      <c r="Q132" s="17" t="s">
        <v>187</v>
      </c>
      <c r="R132" s="436" t="s">
        <v>22</v>
      </c>
      <c r="S132" s="436">
        <f>IF(R132="Rara Vez",1,IF(R132="Improbable",2,IF(R132="Posible",3,IF(R132="Probable",4,IF(R132="Casi Seguro",5,0)))))</f>
        <v>1</v>
      </c>
      <c r="T132" s="436" t="s">
        <v>10</v>
      </c>
      <c r="U132" s="436">
        <f>IF(T132="Moderado",5,IF(T132="Mayor",10,IF(T132="Catastrófico",20,0)))</f>
        <v>10</v>
      </c>
      <c r="V132" s="437" t="str">
        <f>IF(W132=0,"",IF(W132&lt;=10,"Baja",IF(W132&lt;=25,"Moderada",IF(W132&lt;=50,"Alta",IF(W132&lt;=100,"Extrema")))))</f>
        <v>Baja</v>
      </c>
      <c r="W132" s="436">
        <f>+S132*U132</f>
        <v>10</v>
      </c>
      <c r="X132" s="447"/>
      <c r="Y132" s="447"/>
      <c r="Z132" s="447"/>
    </row>
    <row r="133" spans="1:26" ht="64.5" thickBot="1" x14ac:dyDescent="0.3">
      <c r="A133" s="511"/>
      <c r="B133" s="511"/>
      <c r="C133" s="437"/>
      <c r="D133" s="454"/>
      <c r="E133" s="20" t="s">
        <v>591</v>
      </c>
      <c r="F133" s="438"/>
      <c r="G133" s="436"/>
      <c r="H133" s="436"/>
      <c r="I133" s="436"/>
      <c r="J133" s="436"/>
      <c r="K133" s="437"/>
      <c r="L133" s="436"/>
      <c r="M133" s="17" t="s">
        <v>592</v>
      </c>
      <c r="N133" s="21" t="s">
        <v>593</v>
      </c>
      <c r="O133" s="17" t="s">
        <v>589</v>
      </c>
      <c r="P133" s="22" t="s">
        <v>590</v>
      </c>
      <c r="Q133" s="17" t="s">
        <v>187</v>
      </c>
      <c r="R133" s="436"/>
      <c r="S133" s="436"/>
      <c r="T133" s="436"/>
      <c r="U133" s="436"/>
      <c r="V133" s="437"/>
      <c r="W133" s="436"/>
      <c r="X133" s="447" t="s">
        <v>342</v>
      </c>
      <c r="Y133" s="447"/>
      <c r="Z133" s="447"/>
    </row>
    <row r="134" spans="1:26" ht="51.75" thickBot="1" x14ac:dyDescent="0.3">
      <c r="A134" s="511"/>
      <c r="B134" s="511"/>
      <c r="C134" s="437"/>
      <c r="D134" s="454"/>
      <c r="E134" s="20" t="s">
        <v>25</v>
      </c>
      <c r="F134" s="438"/>
      <c r="G134" s="436"/>
      <c r="H134" s="436"/>
      <c r="I134" s="436"/>
      <c r="J134" s="436"/>
      <c r="K134" s="437"/>
      <c r="L134" s="436"/>
      <c r="M134" s="17" t="s">
        <v>594</v>
      </c>
      <c r="N134" s="23" t="s">
        <v>595</v>
      </c>
      <c r="O134" s="17" t="s">
        <v>596</v>
      </c>
      <c r="P134" s="22" t="s">
        <v>590</v>
      </c>
      <c r="Q134" s="17" t="s">
        <v>187</v>
      </c>
      <c r="R134" s="436"/>
      <c r="S134" s="436"/>
      <c r="T134" s="436"/>
      <c r="U134" s="436"/>
      <c r="V134" s="437"/>
      <c r="W134" s="436"/>
      <c r="X134" s="447"/>
      <c r="Y134" s="447"/>
      <c r="Z134" s="447"/>
    </row>
    <row r="135" spans="1:26" ht="39" thickBot="1" x14ac:dyDescent="0.3">
      <c r="A135" s="511" t="s">
        <v>109</v>
      </c>
      <c r="B135" s="511"/>
      <c r="C135" s="27">
        <v>40</v>
      </c>
      <c r="D135" s="26" t="s">
        <v>597</v>
      </c>
      <c r="E135" s="26" t="s">
        <v>598</v>
      </c>
      <c r="F135" s="26" t="s">
        <v>76</v>
      </c>
      <c r="G135" s="27" t="s">
        <v>15</v>
      </c>
      <c r="H135" s="27">
        <f t="shared" si="0"/>
        <v>3</v>
      </c>
      <c r="I135" s="27" t="s">
        <v>10</v>
      </c>
      <c r="J135" s="27">
        <f t="shared" si="1"/>
        <v>10</v>
      </c>
      <c r="K135" s="24" t="str">
        <f t="shared" si="2"/>
        <v>Alta</v>
      </c>
      <c r="L135" s="27">
        <f t="shared" si="3"/>
        <v>30</v>
      </c>
      <c r="M135" s="17" t="s">
        <v>599</v>
      </c>
      <c r="N135" s="23" t="s">
        <v>600</v>
      </c>
      <c r="O135" s="17" t="s">
        <v>601</v>
      </c>
      <c r="P135" s="17" t="s">
        <v>602</v>
      </c>
      <c r="Q135" s="71" t="s">
        <v>129</v>
      </c>
      <c r="R135" s="27" t="s">
        <v>22</v>
      </c>
      <c r="S135" s="27">
        <f>IF(R135="Rara Vez",1,IF(R135="Improbable",2,IF(R135="Posible",3,IF(R135="Probable",4,IF(R135="Casi Seguro",5,0)))))</f>
        <v>1</v>
      </c>
      <c r="T135" s="27" t="s">
        <v>10</v>
      </c>
      <c r="U135" s="27">
        <f>IF(T135="Moderado",5,IF(T135="Mayor",10,IF(T135="Catastrófico",20,0)))</f>
        <v>10</v>
      </c>
      <c r="V135" s="24" t="str">
        <f>IF(W135=0,"",IF(W135&lt;=10,"Baja",IF(W135&lt;=25,"Moderada",IF(W135&lt;=50,"Alta",IF(W135&lt;=100,"Extrema")))))</f>
        <v>Baja</v>
      </c>
      <c r="W135" s="27">
        <f>+S135*U135</f>
        <v>10</v>
      </c>
      <c r="X135" s="443" t="s">
        <v>189</v>
      </c>
      <c r="Y135" s="443" t="s">
        <v>190</v>
      </c>
      <c r="Z135" s="443" t="s">
        <v>99</v>
      </c>
    </row>
    <row r="136" spans="1:26" ht="39" thickBot="1" x14ac:dyDescent="0.3">
      <c r="A136" s="511"/>
      <c r="B136" s="511"/>
      <c r="C136" s="436">
        <v>41</v>
      </c>
      <c r="D136" s="438" t="s">
        <v>603</v>
      </c>
      <c r="E136" s="26" t="s">
        <v>604</v>
      </c>
      <c r="F136" s="26" t="s">
        <v>328</v>
      </c>
      <c r="G136" s="436" t="s">
        <v>22</v>
      </c>
      <c r="H136" s="436">
        <f t="shared" si="0"/>
        <v>1</v>
      </c>
      <c r="I136" s="436" t="s">
        <v>10</v>
      </c>
      <c r="J136" s="436">
        <f t="shared" si="1"/>
        <v>10</v>
      </c>
      <c r="K136" s="437" t="str">
        <f t="shared" si="2"/>
        <v>Baja</v>
      </c>
      <c r="L136" s="436">
        <f t="shared" si="3"/>
        <v>10</v>
      </c>
      <c r="M136" s="19" t="s">
        <v>605</v>
      </c>
      <c r="N136" s="475" t="s">
        <v>450</v>
      </c>
      <c r="O136" s="446" t="s">
        <v>451</v>
      </c>
      <c r="P136" s="473" t="s">
        <v>452</v>
      </c>
      <c r="Q136" s="512" t="s">
        <v>205</v>
      </c>
      <c r="R136" s="436" t="s">
        <v>22</v>
      </c>
      <c r="S136" s="436">
        <f>IF(R136="Rara Vez",1,IF(R136="Improbable",2,IF(R136="Posible",3,IF(R136="Probable",4,IF(R136="Casi Seguro",5,0)))))</f>
        <v>1</v>
      </c>
      <c r="T136" s="436" t="s">
        <v>11</v>
      </c>
      <c r="U136" s="436">
        <f>IF(T136="Moderado",5,IF(T136="Mayor",10,IF(T136="Catastrófico",20,0)))</f>
        <v>5</v>
      </c>
      <c r="V136" s="437" t="str">
        <f>IF(W136=0,"",IF(W136&lt;=10,"Baja",IF(W136&lt;=25,"Moderada",IF(W136&lt;=50,"Alta",IF(W136&lt;=100,"Extrema")))))</f>
        <v>Baja</v>
      </c>
      <c r="W136" s="436">
        <f>+S136*U136</f>
        <v>5</v>
      </c>
      <c r="X136" s="443" t="s">
        <v>342</v>
      </c>
      <c r="Y136" s="443"/>
      <c r="Z136" s="443"/>
    </row>
    <row r="137" spans="1:26" ht="39" thickBot="1" x14ac:dyDescent="0.3">
      <c r="A137" s="511"/>
      <c r="B137" s="511"/>
      <c r="C137" s="436"/>
      <c r="D137" s="438"/>
      <c r="E137" s="26" t="s">
        <v>606</v>
      </c>
      <c r="F137" s="26" t="s">
        <v>75</v>
      </c>
      <c r="G137" s="436" t="s">
        <v>22</v>
      </c>
      <c r="H137" s="436">
        <f t="shared" si="0"/>
        <v>1</v>
      </c>
      <c r="I137" s="436" t="s">
        <v>11</v>
      </c>
      <c r="J137" s="436">
        <f t="shared" si="1"/>
        <v>5</v>
      </c>
      <c r="K137" s="437" t="str">
        <f t="shared" si="2"/>
        <v>Baja</v>
      </c>
      <c r="L137" s="436">
        <f t="shared" si="3"/>
        <v>5</v>
      </c>
      <c r="M137" s="19" t="s">
        <v>607</v>
      </c>
      <c r="N137" s="475"/>
      <c r="O137" s="446"/>
      <c r="P137" s="473"/>
      <c r="Q137" s="512"/>
      <c r="R137" s="436"/>
      <c r="S137" s="436"/>
      <c r="T137" s="436"/>
      <c r="U137" s="436"/>
      <c r="V137" s="437"/>
      <c r="W137" s="436"/>
      <c r="X137" s="443"/>
      <c r="Y137" s="443"/>
      <c r="Z137" s="443"/>
    </row>
    <row r="138" spans="1:26" ht="39" thickBot="1" x14ac:dyDescent="0.3">
      <c r="A138" s="511"/>
      <c r="B138" s="511"/>
      <c r="C138" s="436">
        <v>42</v>
      </c>
      <c r="D138" s="438" t="s">
        <v>608</v>
      </c>
      <c r="E138" s="26" t="s">
        <v>609</v>
      </c>
      <c r="F138" s="26" t="s">
        <v>75</v>
      </c>
      <c r="G138" s="436" t="s">
        <v>22</v>
      </c>
      <c r="H138" s="436">
        <f t="shared" si="0"/>
        <v>1</v>
      </c>
      <c r="I138" s="436" t="s">
        <v>10</v>
      </c>
      <c r="J138" s="436">
        <f t="shared" si="1"/>
        <v>10</v>
      </c>
      <c r="K138" s="437" t="str">
        <f t="shared" si="2"/>
        <v>Baja</v>
      </c>
      <c r="L138" s="436">
        <f t="shared" si="3"/>
        <v>10</v>
      </c>
      <c r="M138" s="19" t="s">
        <v>610</v>
      </c>
      <c r="N138" s="18" t="s">
        <v>611</v>
      </c>
      <c r="O138" s="19" t="s">
        <v>601</v>
      </c>
      <c r="P138" s="17" t="s">
        <v>602</v>
      </c>
      <c r="Q138" s="72" t="s">
        <v>129</v>
      </c>
      <c r="R138" s="436" t="s">
        <v>22</v>
      </c>
      <c r="S138" s="436">
        <f>IF(R138="Rara Vez",1,IF(R138="Improbable",2,IF(R138="Posible",3,IF(R138="Probable",4,IF(R138="Casi Seguro",5,0)))))</f>
        <v>1</v>
      </c>
      <c r="T138" s="436" t="s">
        <v>11</v>
      </c>
      <c r="U138" s="436">
        <f>IF(T138="Moderado",5,IF(T138="Mayor",10,IF(T138="Catastrófico",20,0)))</f>
        <v>5</v>
      </c>
      <c r="V138" s="437" t="str">
        <f>IF(W138=0,"",IF(W138&lt;=10,"Baja",IF(W138&lt;=25,"Moderada",IF(W138&lt;=50,"Alta",IF(W138&lt;=100,"Extrema")))))</f>
        <v>Baja</v>
      </c>
      <c r="W138" s="436">
        <f>+S138*U138</f>
        <v>5</v>
      </c>
      <c r="X138" s="443"/>
      <c r="Y138" s="443"/>
      <c r="Z138" s="443"/>
    </row>
    <row r="139" spans="1:26" ht="26.25" thickBot="1" x14ac:dyDescent="0.3">
      <c r="A139" s="511"/>
      <c r="B139" s="511"/>
      <c r="C139" s="436"/>
      <c r="D139" s="438"/>
      <c r="E139" s="26" t="s">
        <v>612</v>
      </c>
      <c r="F139" s="438" t="s">
        <v>328</v>
      </c>
      <c r="G139" s="436" t="s">
        <v>22</v>
      </c>
      <c r="H139" s="436">
        <f t="shared" si="0"/>
        <v>1</v>
      </c>
      <c r="I139" s="436" t="s">
        <v>11</v>
      </c>
      <c r="J139" s="436">
        <f t="shared" si="1"/>
        <v>5</v>
      </c>
      <c r="K139" s="437" t="str">
        <f t="shared" si="2"/>
        <v>Baja</v>
      </c>
      <c r="L139" s="436">
        <f t="shared" si="3"/>
        <v>5</v>
      </c>
      <c r="M139" s="473" t="s">
        <v>613</v>
      </c>
      <c r="N139" s="475" t="s">
        <v>614</v>
      </c>
      <c r="O139" s="473" t="s">
        <v>615</v>
      </c>
      <c r="P139" s="473" t="s">
        <v>452</v>
      </c>
      <c r="Q139" s="512" t="s">
        <v>129</v>
      </c>
      <c r="R139" s="436"/>
      <c r="S139" s="436"/>
      <c r="T139" s="436"/>
      <c r="U139" s="436"/>
      <c r="V139" s="437"/>
      <c r="W139" s="436"/>
      <c r="X139" s="443" t="s">
        <v>342</v>
      </c>
      <c r="Y139" s="443"/>
      <c r="Z139" s="443"/>
    </row>
    <row r="140" spans="1:26" ht="39" thickBot="1" x14ac:dyDescent="0.3">
      <c r="A140" s="511"/>
      <c r="B140" s="511"/>
      <c r="C140" s="436"/>
      <c r="D140" s="438"/>
      <c r="E140" s="26" t="s">
        <v>616</v>
      </c>
      <c r="F140" s="438"/>
      <c r="G140" s="436" t="s">
        <v>22</v>
      </c>
      <c r="H140" s="436">
        <f t="shared" si="0"/>
        <v>1</v>
      </c>
      <c r="I140" s="436" t="s">
        <v>11</v>
      </c>
      <c r="J140" s="436">
        <f t="shared" si="1"/>
        <v>5</v>
      </c>
      <c r="K140" s="437" t="str">
        <f t="shared" si="2"/>
        <v>Baja</v>
      </c>
      <c r="L140" s="436">
        <f t="shared" si="3"/>
        <v>5</v>
      </c>
      <c r="M140" s="473"/>
      <c r="N140" s="475"/>
      <c r="O140" s="473"/>
      <c r="P140" s="473"/>
      <c r="Q140" s="512"/>
      <c r="R140" s="436"/>
      <c r="S140" s="436"/>
      <c r="T140" s="436"/>
      <c r="U140" s="436"/>
      <c r="V140" s="437"/>
      <c r="W140" s="436"/>
      <c r="X140" s="443"/>
      <c r="Y140" s="443"/>
      <c r="Z140" s="443"/>
    </row>
    <row r="141" spans="1:26" ht="39" thickBot="1" x14ac:dyDescent="0.3">
      <c r="A141" s="511"/>
      <c r="B141" s="511"/>
      <c r="C141" s="436">
        <v>43</v>
      </c>
      <c r="D141" s="438" t="s">
        <v>617</v>
      </c>
      <c r="E141" s="26" t="s">
        <v>618</v>
      </c>
      <c r="F141" s="438" t="s">
        <v>328</v>
      </c>
      <c r="G141" s="436" t="s">
        <v>12</v>
      </c>
      <c r="H141" s="436">
        <f t="shared" si="0"/>
        <v>2</v>
      </c>
      <c r="I141" s="436" t="s">
        <v>11</v>
      </c>
      <c r="J141" s="436">
        <f t="shared" si="1"/>
        <v>5</v>
      </c>
      <c r="K141" s="437" t="str">
        <f t="shared" si="2"/>
        <v>Baja</v>
      </c>
      <c r="L141" s="436">
        <f t="shared" si="3"/>
        <v>10</v>
      </c>
      <c r="M141" s="473" t="s">
        <v>619</v>
      </c>
      <c r="N141" s="475" t="s">
        <v>620</v>
      </c>
      <c r="O141" s="473" t="s">
        <v>621</v>
      </c>
      <c r="P141" s="473" t="s">
        <v>452</v>
      </c>
      <c r="Q141" s="512" t="s">
        <v>205</v>
      </c>
      <c r="R141" s="436" t="s">
        <v>22</v>
      </c>
      <c r="S141" s="436">
        <f>IF(R141="Rara Vez",1,IF(R141="Improbable",2,IF(R141="Posible",3,IF(R141="Probable",4,IF(R141="Casi Seguro",5,0)))))</f>
        <v>1</v>
      </c>
      <c r="T141" s="436" t="s">
        <v>11</v>
      </c>
      <c r="U141" s="436">
        <f>IF(T141="Moderado",5,IF(T141="Mayor",10,IF(T141="Catastrófico",20,0)))</f>
        <v>5</v>
      </c>
      <c r="V141" s="437" t="str">
        <f>IF(W141=0,"",IF(W141&lt;=10,"Baja",IF(W141&lt;=25,"Moderada",IF(W141&lt;=50,"Alta",IF(W141&lt;=100,"Extrema")))))</f>
        <v>Baja</v>
      </c>
      <c r="W141" s="436">
        <f>+S141*U141</f>
        <v>5</v>
      </c>
      <c r="X141" s="443"/>
      <c r="Y141" s="443"/>
      <c r="Z141" s="443"/>
    </row>
    <row r="142" spans="1:26" ht="39" thickBot="1" x14ac:dyDescent="0.3">
      <c r="A142" s="511"/>
      <c r="B142" s="511"/>
      <c r="C142" s="436"/>
      <c r="D142" s="438"/>
      <c r="E142" s="26" t="s">
        <v>622</v>
      </c>
      <c r="F142" s="438"/>
      <c r="G142" s="436" t="s">
        <v>22</v>
      </c>
      <c r="H142" s="436">
        <f t="shared" si="0"/>
        <v>1</v>
      </c>
      <c r="I142" s="436" t="s">
        <v>11</v>
      </c>
      <c r="J142" s="436">
        <f t="shared" si="1"/>
        <v>5</v>
      </c>
      <c r="K142" s="437" t="str">
        <f t="shared" si="2"/>
        <v>Baja</v>
      </c>
      <c r="L142" s="436">
        <f t="shared" si="3"/>
        <v>5</v>
      </c>
      <c r="M142" s="473"/>
      <c r="N142" s="475"/>
      <c r="O142" s="473"/>
      <c r="P142" s="473"/>
      <c r="Q142" s="512"/>
      <c r="R142" s="436"/>
      <c r="S142" s="436"/>
      <c r="T142" s="436"/>
      <c r="U142" s="436"/>
      <c r="V142" s="437"/>
      <c r="W142" s="436"/>
      <c r="X142" s="443" t="s">
        <v>342</v>
      </c>
      <c r="Y142" s="443"/>
      <c r="Z142" s="443"/>
    </row>
    <row r="143" spans="1:26" ht="39" thickBot="1" x14ac:dyDescent="0.3">
      <c r="A143" s="511"/>
      <c r="B143" s="511"/>
      <c r="C143" s="436">
        <v>44</v>
      </c>
      <c r="D143" s="445" t="s">
        <v>623</v>
      </c>
      <c r="E143" s="20" t="s">
        <v>624</v>
      </c>
      <c r="F143" s="438" t="s">
        <v>328</v>
      </c>
      <c r="G143" s="436" t="s">
        <v>22</v>
      </c>
      <c r="H143" s="436">
        <f t="shared" si="0"/>
        <v>1</v>
      </c>
      <c r="I143" s="436" t="s">
        <v>11</v>
      </c>
      <c r="J143" s="436">
        <f t="shared" si="1"/>
        <v>5</v>
      </c>
      <c r="K143" s="437" t="str">
        <f t="shared" si="2"/>
        <v>Baja</v>
      </c>
      <c r="L143" s="436">
        <f t="shared" si="3"/>
        <v>5</v>
      </c>
      <c r="M143" s="30" t="s">
        <v>625</v>
      </c>
      <c r="N143" s="451" t="s">
        <v>626</v>
      </c>
      <c r="O143" s="473" t="s">
        <v>621</v>
      </c>
      <c r="P143" s="473" t="s">
        <v>452</v>
      </c>
      <c r="Q143" s="512" t="s">
        <v>205</v>
      </c>
      <c r="R143" s="436" t="s">
        <v>22</v>
      </c>
      <c r="S143" s="436">
        <f>IF(R143="Rara Vez",1,IF(R143="Improbable",2,IF(R143="Posible",3,IF(R143="Probable",4,IF(R143="Casi Seguro",5,0)))))</f>
        <v>1</v>
      </c>
      <c r="T143" s="436" t="s">
        <v>11</v>
      </c>
      <c r="U143" s="436">
        <f>IF(T143="Moderado",5,IF(T143="Mayor",10,IF(T143="Catastrófico",20,0)))</f>
        <v>5</v>
      </c>
      <c r="V143" s="437" t="str">
        <f>IF(W143=0,"",IF(W143&lt;=10,"Baja",IF(W143&lt;=25,"Moderada",IF(W143&lt;=50,"Alta",IF(W143&lt;=100,"Extrema")))))</f>
        <v>Baja</v>
      </c>
      <c r="W143" s="436">
        <f>+S143*U143</f>
        <v>5</v>
      </c>
      <c r="X143" s="443"/>
      <c r="Y143" s="443"/>
      <c r="Z143" s="443"/>
    </row>
    <row r="144" spans="1:26" ht="26.25" thickBot="1" x14ac:dyDescent="0.3">
      <c r="A144" s="511"/>
      <c r="B144" s="511"/>
      <c r="C144" s="436"/>
      <c r="D144" s="445"/>
      <c r="E144" s="20" t="s">
        <v>627</v>
      </c>
      <c r="F144" s="438"/>
      <c r="G144" s="436" t="s">
        <v>22</v>
      </c>
      <c r="H144" s="436">
        <f t="shared" si="0"/>
        <v>1</v>
      </c>
      <c r="I144" s="436" t="s">
        <v>11</v>
      </c>
      <c r="J144" s="436">
        <f t="shared" si="1"/>
        <v>5</v>
      </c>
      <c r="K144" s="437" t="str">
        <f t="shared" si="2"/>
        <v>Baja</v>
      </c>
      <c r="L144" s="436">
        <f t="shared" si="3"/>
        <v>5</v>
      </c>
      <c r="M144" s="30" t="s">
        <v>628</v>
      </c>
      <c r="N144" s="451"/>
      <c r="O144" s="473"/>
      <c r="P144" s="473"/>
      <c r="Q144" s="512"/>
      <c r="R144" s="436"/>
      <c r="S144" s="436"/>
      <c r="T144" s="436"/>
      <c r="U144" s="436"/>
      <c r="V144" s="437"/>
      <c r="W144" s="436"/>
      <c r="X144" s="443"/>
      <c r="Y144" s="443"/>
      <c r="Z144" s="443"/>
    </row>
    <row r="145" spans="1:26" ht="39" thickBot="1" x14ac:dyDescent="0.3">
      <c r="A145" s="513" t="s">
        <v>629</v>
      </c>
      <c r="B145" s="513"/>
      <c r="C145" s="436">
        <v>45</v>
      </c>
      <c r="D145" s="438" t="s">
        <v>630</v>
      </c>
      <c r="E145" s="26" t="s">
        <v>631</v>
      </c>
      <c r="F145" s="26" t="s">
        <v>181</v>
      </c>
      <c r="G145" s="436" t="s">
        <v>22</v>
      </c>
      <c r="H145" s="436">
        <f t="shared" si="0"/>
        <v>1</v>
      </c>
      <c r="I145" s="436" t="s">
        <v>11</v>
      </c>
      <c r="J145" s="436">
        <f t="shared" si="1"/>
        <v>5</v>
      </c>
      <c r="K145" s="437" t="str">
        <f t="shared" si="2"/>
        <v>Baja</v>
      </c>
      <c r="L145" s="436">
        <f t="shared" si="3"/>
        <v>5</v>
      </c>
      <c r="M145" s="30" t="s">
        <v>632</v>
      </c>
      <c r="N145" s="21" t="s">
        <v>633</v>
      </c>
      <c r="O145" s="17" t="s">
        <v>634</v>
      </c>
      <c r="P145" s="22" t="s">
        <v>635</v>
      </c>
      <c r="Q145" s="17" t="s">
        <v>187</v>
      </c>
      <c r="R145" s="436" t="s">
        <v>22</v>
      </c>
      <c r="S145" s="436">
        <f>IF(R145="Rara Vez",1,IF(R145="Improbable",2,IF(R145="Posible",3,IF(R145="Probable",4,IF(R145="Casi Seguro",5,0)))))</f>
        <v>1</v>
      </c>
      <c r="T145" s="436" t="s">
        <v>11</v>
      </c>
      <c r="U145" s="436">
        <f>IF(T145="Moderado",5,IF(T145="Mayor",10,IF(T145="Catastrófico",20,0)))</f>
        <v>5</v>
      </c>
      <c r="V145" s="437" t="str">
        <f>IF(W145=0,"",IF(W145&lt;=10,"Baja",IF(W145&lt;=25,"Moderada",IF(W145&lt;=50,"Alta",IF(W145&lt;=100,"Extrema")))))</f>
        <v>Baja</v>
      </c>
      <c r="W145" s="436">
        <f>+S145*U145</f>
        <v>5</v>
      </c>
      <c r="X145" s="443" t="s">
        <v>189</v>
      </c>
      <c r="Y145" s="443" t="s">
        <v>190</v>
      </c>
      <c r="Z145" s="443" t="s">
        <v>636</v>
      </c>
    </row>
    <row r="146" spans="1:26" ht="39" thickBot="1" x14ac:dyDescent="0.3">
      <c r="A146" s="513"/>
      <c r="B146" s="513"/>
      <c r="C146" s="436"/>
      <c r="D146" s="438"/>
      <c r="E146" s="26" t="s">
        <v>637</v>
      </c>
      <c r="F146" s="26" t="s">
        <v>77</v>
      </c>
      <c r="G146" s="436" t="s">
        <v>22</v>
      </c>
      <c r="H146" s="436">
        <f t="shared" si="0"/>
        <v>1</v>
      </c>
      <c r="I146" s="436" t="s">
        <v>11</v>
      </c>
      <c r="J146" s="436">
        <f t="shared" si="1"/>
        <v>5</v>
      </c>
      <c r="K146" s="437" t="str">
        <f t="shared" si="2"/>
        <v>Baja</v>
      </c>
      <c r="L146" s="436">
        <f t="shared" si="3"/>
        <v>5</v>
      </c>
      <c r="M146" s="30" t="s">
        <v>638</v>
      </c>
      <c r="N146" s="21" t="s">
        <v>639</v>
      </c>
      <c r="O146" s="17" t="s">
        <v>640</v>
      </c>
      <c r="P146" s="22" t="s">
        <v>641</v>
      </c>
      <c r="Q146" s="17" t="s">
        <v>642</v>
      </c>
      <c r="R146" s="436"/>
      <c r="S146" s="436"/>
      <c r="T146" s="436"/>
      <c r="U146" s="436"/>
      <c r="V146" s="437"/>
      <c r="W146" s="436"/>
      <c r="X146" s="443"/>
      <c r="Y146" s="443"/>
      <c r="Z146" s="443"/>
    </row>
    <row r="147" spans="1:26" ht="39" thickBot="1" x14ac:dyDescent="0.3">
      <c r="A147" s="513"/>
      <c r="B147" s="513"/>
      <c r="C147" s="436"/>
      <c r="D147" s="438"/>
      <c r="E147" s="26" t="s">
        <v>643</v>
      </c>
      <c r="F147" s="26" t="s">
        <v>328</v>
      </c>
      <c r="G147" s="436" t="s">
        <v>22</v>
      </c>
      <c r="H147" s="436">
        <f t="shared" si="0"/>
        <v>1</v>
      </c>
      <c r="I147" s="436" t="s">
        <v>11</v>
      </c>
      <c r="J147" s="436">
        <f t="shared" si="1"/>
        <v>5</v>
      </c>
      <c r="K147" s="437" t="str">
        <f t="shared" si="2"/>
        <v>Baja</v>
      </c>
      <c r="L147" s="436">
        <f t="shared" si="3"/>
        <v>5</v>
      </c>
      <c r="M147" s="30" t="s">
        <v>644</v>
      </c>
      <c r="N147" s="21" t="s">
        <v>645</v>
      </c>
      <c r="O147" s="17" t="s">
        <v>646</v>
      </c>
      <c r="P147" s="22" t="s">
        <v>641</v>
      </c>
      <c r="Q147" s="17" t="s">
        <v>187</v>
      </c>
      <c r="R147" s="436"/>
      <c r="S147" s="436"/>
      <c r="T147" s="436"/>
      <c r="U147" s="436"/>
      <c r="V147" s="437"/>
      <c r="W147" s="436"/>
      <c r="X147" s="443"/>
      <c r="Y147" s="443" t="s">
        <v>647</v>
      </c>
      <c r="Z147" s="443" t="s">
        <v>647</v>
      </c>
    </row>
    <row r="148" spans="1:26" ht="51.75" thickBot="1" x14ac:dyDescent="0.3">
      <c r="A148" s="514" t="s">
        <v>648</v>
      </c>
      <c r="B148" s="73" t="s">
        <v>198</v>
      </c>
      <c r="C148" s="508">
        <v>46</v>
      </c>
      <c r="D148" s="454" t="s">
        <v>649</v>
      </c>
      <c r="E148" s="29" t="s">
        <v>650</v>
      </c>
      <c r="F148" s="26" t="s">
        <v>192</v>
      </c>
      <c r="G148" s="464" t="s">
        <v>22</v>
      </c>
      <c r="H148" s="464">
        <f t="shared" si="0"/>
        <v>1</v>
      </c>
      <c r="I148" s="464" t="s">
        <v>11</v>
      </c>
      <c r="J148" s="464">
        <f t="shared" si="1"/>
        <v>5</v>
      </c>
      <c r="K148" s="458" t="str">
        <f t="shared" si="2"/>
        <v>Baja</v>
      </c>
      <c r="L148" s="464">
        <f t="shared" si="3"/>
        <v>5</v>
      </c>
      <c r="M148" s="30" t="s">
        <v>651</v>
      </c>
      <c r="N148" s="23" t="s">
        <v>652</v>
      </c>
      <c r="O148" s="17" t="s">
        <v>653</v>
      </c>
      <c r="P148" s="74" t="s">
        <v>452</v>
      </c>
      <c r="Q148" s="30" t="s">
        <v>205</v>
      </c>
      <c r="R148" s="436" t="s">
        <v>22</v>
      </c>
      <c r="S148" s="436">
        <f>IF(R148="Rara Vez",1,IF(R148="Improbable",2,IF(R148="Posible",3,IF(R148="Probable",4,IF(R148="Casi Seguro",5,0)))))</f>
        <v>1</v>
      </c>
      <c r="T148" s="436" t="s">
        <v>11</v>
      </c>
      <c r="U148" s="436">
        <f>IF(T148="Moderado",5,IF(T148="Mayor",10,IF(T148="Catastrófico",20,0)))</f>
        <v>5</v>
      </c>
      <c r="V148" s="437" t="str">
        <f>IF(W148=0,"",IF(W148&lt;=10,"Baja",IF(W148&lt;=25,"Moderada",IF(W148&lt;=50,"Alta",IF(W148&lt;=100,"Extrema")))))</f>
        <v>Baja</v>
      </c>
      <c r="W148" s="436">
        <f>+S148*U148</f>
        <v>5</v>
      </c>
      <c r="X148" s="447" t="s">
        <v>189</v>
      </c>
      <c r="Y148" s="447" t="s">
        <v>190</v>
      </c>
      <c r="Z148" s="447" t="s">
        <v>654</v>
      </c>
    </row>
    <row r="149" spans="1:26" ht="51.75" thickBot="1" x14ac:dyDescent="0.3">
      <c r="A149" s="514"/>
      <c r="B149" s="515" t="s">
        <v>260</v>
      </c>
      <c r="C149" s="508"/>
      <c r="D149" s="454"/>
      <c r="E149" s="29" t="s">
        <v>251</v>
      </c>
      <c r="F149" s="26" t="s">
        <v>76</v>
      </c>
      <c r="G149" s="465"/>
      <c r="H149" s="465"/>
      <c r="I149" s="465"/>
      <c r="J149" s="465"/>
      <c r="K149" s="459"/>
      <c r="L149" s="465"/>
      <c r="M149" s="23" t="s">
        <v>445</v>
      </c>
      <c r="N149" s="21" t="s">
        <v>655</v>
      </c>
      <c r="O149" s="17" t="s">
        <v>656</v>
      </c>
      <c r="P149" s="452" t="s">
        <v>266</v>
      </c>
      <c r="Q149" s="17" t="s">
        <v>205</v>
      </c>
      <c r="R149" s="436"/>
      <c r="S149" s="436"/>
      <c r="T149" s="436"/>
      <c r="U149" s="436"/>
      <c r="V149" s="437"/>
      <c r="W149" s="436"/>
      <c r="X149" s="447"/>
      <c r="Y149" s="447"/>
      <c r="Z149" s="447"/>
    </row>
    <row r="150" spans="1:26" ht="51.75" thickBot="1" x14ac:dyDescent="0.3">
      <c r="A150" s="514"/>
      <c r="B150" s="515"/>
      <c r="C150" s="508"/>
      <c r="D150" s="454"/>
      <c r="E150" s="29" t="s">
        <v>657</v>
      </c>
      <c r="F150" s="26" t="s">
        <v>215</v>
      </c>
      <c r="G150" s="465"/>
      <c r="H150" s="465"/>
      <c r="I150" s="465"/>
      <c r="J150" s="465"/>
      <c r="K150" s="459"/>
      <c r="L150" s="465"/>
      <c r="M150" s="23" t="s">
        <v>658</v>
      </c>
      <c r="N150" s="21" t="s">
        <v>659</v>
      </c>
      <c r="O150" s="34" t="s">
        <v>660</v>
      </c>
      <c r="P150" s="452"/>
      <c r="Q150" s="17" t="s">
        <v>205</v>
      </c>
      <c r="R150" s="436"/>
      <c r="S150" s="436"/>
      <c r="T150" s="436"/>
      <c r="U150" s="436"/>
      <c r="V150" s="437"/>
      <c r="W150" s="436"/>
      <c r="X150" s="447"/>
      <c r="Y150" s="447"/>
      <c r="Z150" s="447"/>
    </row>
    <row r="151" spans="1:26" ht="64.5" thickBot="1" x14ac:dyDescent="0.3">
      <c r="A151" s="514"/>
      <c r="B151" s="515"/>
      <c r="C151" s="508"/>
      <c r="D151" s="454"/>
      <c r="E151" s="29" t="s">
        <v>661</v>
      </c>
      <c r="F151" s="26" t="s">
        <v>77</v>
      </c>
      <c r="G151" s="465"/>
      <c r="H151" s="465"/>
      <c r="I151" s="465"/>
      <c r="J151" s="465"/>
      <c r="K151" s="459"/>
      <c r="L151" s="465"/>
      <c r="M151" s="23" t="s">
        <v>662</v>
      </c>
      <c r="N151" s="21" t="s">
        <v>663</v>
      </c>
      <c r="O151" s="17" t="s">
        <v>664</v>
      </c>
      <c r="P151" s="452"/>
      <c r="Q151" s="17" t="s">
        <v>205</v>
      </c>
      <c r="R151" s="436"/>
      <c r="S151" s="436"/>
      <c r="T151" s="436"/>
      <c r="U151" s="436"/>
      <c r="V151" s="437"/>
      <c r="W151" s="436"/>
      <c r="X151" s="447" t="s">
        <v>342</v>
      </c>
      <c r="Y151" s="447"/>
      <c r="Z151" s="447"/>
    </row>
    <row r="152" spans="1:26" ht="51.75" thickBot="1" x14ac:dyDescent="0.3">
      <c r="A152" s="514"/>
      <c r="B152" s="515" t="s">
        <v>665</v>
      </c>
      <c r="C152" s="508"/>
      <c r="D152" s="454"/>
      <c r="E152" s="29" t="s">
        <v>251</v>
      </c>
      <c r="F152" s="438" t="s">
        <v>280</v>
      </c>
      <c r="G152" s="465"/>
      <c r="H152" s="465"/>
      <c r="I152" s="465"/>
      <c r="J152" s="465"/>
      <c r="K152" s="459"/>
      <c r="L152" s="465"/>
      <c r="M152" s="23" t="s">
        <v>351</v>
      </c>
      <c r="N152" s="21" t="s">
        <v>352</v>
      </c>
      <c r="O152" s="17" t="s">
        <v>362</v>
      </c>
      <c r="P152" s="22" t="s">
        <v>331</v>
      </c>
      <c r="Q152" s="17" t="s">
        <v>228</v>
      </c>
      <c r="R152" s="436"/>
      <c r="S152" s="436"/>
      <c r="T152" s="436"/>
      <c r="U152" s="436"/>
      <c r="V152" s="437"/>
      <c r="W152" s="436"/>
      <c r="X152" s="447"/>
      <c r="Y152" s="447"/>
      <c r="Z152" s="447"/>
    </row>
    <row r="153" spans="1:26" ht="77.25" thickBot="1" x14ac:dyDescent="0.3">
      <c r="A153" s="514"/>
      <c r="B153" s="515"/>
      <c r="C153" s="508"/>
      <c r="D153" s="454"/>
      <c r="E153" s="29" t="s">
        <v>657</v>
      </c>
      <c r="F153" s="438"/>
      <c r="G153" s="465"/>
      <c r="H153" s="465"/>
      <c r="I153" s="465"/>
      <c r="J153" s="465"/>
      <c r="K153" s="459"/>
      <c r="L153" s="465"/>
      <c r="M153" s="23" t="s">
        <v>666</v>
      </c>
      <c r="N153" s="21" t="s">
        <v>667</v>
      </c>
      <c r="O153" s="17" t="s">
        <v>668</v>
      </c>
      <c r="P153" s="22" t="s">
        <v>331</v>
      </c>
      <c r="Q153" s="17" t="s">
        <v>228</v>
      </c>
      <c r="R153" s="436"/>
      <c r="S153" s="436"/>
      <c r="T153" s="436"/>
      <c r="U153" s="436"/>
      <c r="V153" s="437"/>
      <c r="W153" s="436"/>
      <c r="X153" s="447"/>
      <c r="Y153" s="447"/>
      <c r="Z153" s="447"/>
    </row>
    <row r="154" spans="1:26" ht="51.75" thickBot="1" x14ac:dyDescent="0.3">
      <c r="A154" s="514"/>
      <c r="B154" s="515" t="s">
        <v>430</v>
      </c>
      <c r="C154" s="508"/>
      <c r="D154" s="454"/>
      <c r="E154" s="75" t="s">
        <v>251</v>
      </c>
      <c r="F154" s="438" t="s">
        <v>75</v>
      </c>
      <c r="G154" s="465"/>
      <c r="H154" s="465"/>
      <c r="I154" s="465"/>
      <c r="J154" s="465"/>
      <c r="K154" s="459"/>
      <c r="L154" s="465"/>
      <c r="M154" s="18" t="s">
        <v>351</v>
      </c>
      <c r="N154" s="475" t="s">
        <v>446</v>
      </c>
      <c r="O154" s="474" t="s">
        <v>447</v>
      </c>
      <c r="P154" s="473" t="s">
        <v>448</v>
      </c>
      <c r="Q154" s="474" t="s">
        <v>228</v>
      </c>
      <c r="R154" s="436"/>
      <c r="S154" s="436"/>
      <c r="T154" s="436"/>
      <c r="U154" s="436"/>
      <c r="V154" s="437"/>
      <c r="W154" s="436"/>
      <c r="X154" s="447" t="s">
        <v>342</v>
      </c>
      <c r="Y154" s="447"/>
      <c r="Z154" s="447"/>
    </row>
    <row r="155" spans="1:26" ht="39" thickBot="1" x14ac:dyDescent="0.3">
      <c r="A155" s="514"/>
      <c r="B155" s="515"/>
      <c r="C155" s="508"/>
      <c r="D155" s="454"/>
      <c r="E155" s="516" t="s">
        <v>669</v>
      </c>
      <c r="F155" s="438"/>
      <c r="G155" s="465"/>
      <c r="H155" s="465"/>
      <c r="I155" s="465"/>
      <c r="J155" s="465"/>
      <c r="K155" s="459"/>
      <c r="L155" s="465"/>
      <c r="M155" s="18" t="s">
        <v>670</v>
      </c>
      <c r="N155" s="475"/>
      <c r="O155" s="474"/>
      <c r="P155" s="473"/>
      <c r="Q155" s="474"/>
      <c r="R155" s="436"/>
      <c r="S155" s="436"/>
      <c r="T155" s="436"/>
      <c r="U155" s="436"/>
      <c r="V155" s="437"/>
      <c r="W155" s="436"/>
      <c r="X155" s="447"/>
      <c r="Y155" s="447"/>
      <c r="Z155" s="447"/>
    </row>
    <row r="156" spans="1:26" ht="51.75" thickBot="1" x14ac:dyDescent="0.3">
      <c r="A156" s="514"/>
      <c r="B156" s="515"/>
      <c r="C156" s="508"/>
      <c r="D156" s="454"/>
      <c r="E156" s="516"/>
      <c r="F156" s="438"/>
      <c r="G156" s="465"/>
      <c r="H156" s="465"/>
      <c r="I156" s="465"/>
      <c r="J156" s="465"/>
      <c r="K156" s="459"/>
      <c r="L156" s="465"/>
      <c r="M156" s="18" t="s">
        <v>671</v>
      </c>
      <c r="N156" s="475"/>
      <c r="O156" s="474"/>
      <c r="P156" s="473"/>
      <c r="Q156" s="474"/>
      <c r="R156" s="436"/>
      <c r="S156" s="436"/>
      <c r="T156" s="436"/>
      <c r="U156" s="436"/>
      <c r="V156" s="437"/>
      <c r="W156" s="436"/>
      <c r="X156" s="447"/>
      <c r="Y156" s="447"/>
      <c r="Z156" s="447"/>
    </row>
    <row r="157" spans="1:26" ht="64.5" thickBot="1" x14ac:dyDescent="0.3">
      <c r="A157" s="514"/>
      <c r="B157" s="515" t="s">
        <v>672</v>
      </c>
      <c r="C157" s="508"/>
      <c r="D157" s="454"/>
      <c r="E157" s="454" t="s">
        <v>673</v>
      </c>
      <c r="F157" s="438" t="s">
        <v>293</v>
      </c>
      <c r="G157" s="465"/>
      <c r="H157" s="465"/>
      <c r="I157" s="465"/>
      <c r="J157" s="465"/>
      <c r="K157" s="459"/>
      <c r="L157" s="465"/>
      <c r="M157" s="21" t="s">
        <v>674</v>
      </c>
      <c r="N157" s="21" t="s">
        <v>675</v>
      </c>
      <c r="O157" s="34" t="s">
        <v>676</v>
      </c>
      <c r="P157" s="21" t="s">
        <v>677</v>
      </c>
      <c r="Q157" s="76" t="s">
        <v>205</v>
      </c>
      <c r="R157" s="436"/>
      <c r="S157" s="436"/>
      <c r="T157" s="436"/>
      <c r="U157" s="436"/>
      <c r="V157" s="437"/>
      <c r="W157" s="436"/>
      <c r="X157" s="447" t="s">
        <v>342</v>
      </c>
      <c r="Y157" s="447"/>
      <c r="Z157" s="447"/>
    </row>
    <row r="158" spans="1:26" ht="39" thickBot="1" x14ac:dyDescent="0.3">
      <c r="A158" s="514"/>
      <c r="B158" s="515"/>
      <c r="C158" s="508"/>
      <c r="D158" s="454"/>
      <c r="E158" s="454"/>
      <c r="F158" s="438"/>
      <c r="G158" s="466"/>
      <c r="H158" s="466"/>
      <c r="I158" s="466"/>
      <c r="J158" s="466"/>
      <c r="K158" s="460"/>
      <c r="L158" s="466"/>
      <c r="M158" s="21" t="s">
        <v>678</v>
      </c>
      <c r="N158" s="21" t="s">
        <v>679</v>
      </c>
      <c r="O158" s="34" t="s">
        <v>680</v>
      </c>
      <c r="P158" s="21" t="s">
        <v>677</v>
      </c>
      <c r="Q158" s="76" t="s">
        <v>205</v>
      </c>
      <c r="R158" s="436"/>
      <c r="S158" s="436"/>
      <c r="T158" s="436"/>
      <c r="U158" s="436"/>
      <c r="V158" s="437"/>
      <c r="W158" s="436"/>
      <c r="X158" s="447"/>
      <c r="Y158" s="447"/>
      <c r="Z158" s="447"/>
    </row>
    <row r="159" spans="1:26" ht="64.5" customHeight="1" thickBot="1" x14ac:dyDescent="0.3">
      <c r="A159" s="514"/>
      <c r="B159" s="517" t="s">
        <v>110</v>
      </c>
      <c r="C159" s="508">
        <v>47</v>
      </c>
      <c r="D159" s="454" t="s">
        <v>681</v>
      </c>
      <c r="E159" s="29" t="s">
        <v>682</v>
      </c>
      <c r="F159" s="438" t="s">
        <v>76</v>
      </c>
      <c r="G159" s="436" t="s">
        <v>22</v>
      </c>
      <c r="H159" s="436">
        <f t="shared" si="0"/>
        <v>1</v>
      </c>
      <c r="I159" s="436" t="s">
        <v>10</v>
      </c>
      <c r="J159" s="436">
        <f t="shared" si="1"/>
        <v>10</v>
      </c>
      <c r="K159" s="437" t="str">
        <f t="shared" si="2"/>
        <v>Baja</v>
      </c>
      <c r="L159" s="436">
        <f t="shared" si="3"/>
        <v>10</v>
      </c>
      <c r="M159" s="451" t="s">
        <v>683</v>
      </c>
      <c r="N159" s="450" t="s">
        <v>684</v>
      </c>
      <c r="O159" s="446" t="s">
        <v>685</v>
      </c>
      <c r="P159" s="452" t="s">
        <v>331</v>
      </c>
      <c r="Q159" s="456" t="s">
        <v>228</v>
      </c>
      <c r="R159" s="436" t="s">
        <v>22</v>
      </c>
      <c r="S159" s="436">
        <f t="shared" ref="S159:S165" si="8">IF(R159="Rara Vez",1,IF(R159="Improbable",2,IF(R159="Posible",3,IF(R159="Probable",4,IF(R159="Casi Seguro",5,0)))))</f>
        <v>1</v>
      </c>
      <c r="T159" s="436" t="s">
        <v>10</v>
      </c>
      <c r="U159" s="436">
        <f t="shared" ref="U159:U165" si="9">IF(T159="Moderado",5,IF(T159="Mayor",10,IF(T159="Catastrófico",20,0)))</f>
        <v>10</v>
      </c>
      <c r="V159" s="437" t="str">
        <f>IF(W148=0,"",IF(W159&lt;=10,"Baja",IF(W159&lt;=25,"Moderada",IF(W159&lt;=50,"Alta",IF(W159&lt;=100,"Extrema")))))</f>
        <v>Baja</v>
      </c>
      <c r="W159" s="436">
        <f>+S159*U159</f>
        <v>10</v>
      </c>
      <c r="X159" s="447" t="s">
        <v>189</v>
      </c>
      <c r="Y159" s="447" t="s">
        <v>190</v>
      </c>
      <c r="Z159" s="447" t="s">
        <v>654</v>
      </c>
    </row>
    <row r="160" spans="1:26" ht="15.75" thickBot="1" x14ac:dyDescent="0.3">
      <c r="A160" s="514"/>
      <c r="B160" s="517"/>
      <c r="C160" s="508"/>
      <c r="D160" s="454"/>
      <c r="E160" s="29" t="s">
        <v>686</v>
      </c>
      <c r="F160" s="438"/>
      <c r="G160" s="436"/>
      <c r="H160" s="436">
        <f t="shared" si="0"/>
        <v>0</v>
      </c>
      <c r="I160" s="436"/>
      <c r="J160" s="436">
        <f t="shared" si="1"/>
        <v>0</v>
      </c>
      <c r="K160" s="437"/>
      <c r="L160" s="436">
        <f t="shared" si="3"/>
        <v>0</v>
      </c>
      <c r="M160" s="451"/>
      <c r="N160" s="450"/>
      <c r="O160" s="446"/>
      <c r="P160" s="452"/>
      <c r="Q160" s="456"/>
      <c r="R160" s="436"/>
      <c r="S160" s="436">
        <f t="shared" si="8"/>
        <v>0</v>
      </c>
      <c r="T160" s="436"/>
      <c r="U160" s="436">
        <f t="shared" si="9"/>
        <v>0</v>
      </c>
      <c r="V160" s="437"/>
      <c r="W160" s="436"/>
      <c r="X160" s="447" t="s">
        <v>342</v>
      </c>
      <c r="Y160" s="447"/>
      <c r="Z160" s="447"/>
    </row>
    <row r="161" spans="1:26" ht="15.75" thickBot="1" x14ac:dyDescent="0.3">
      <c r="A161" s="514"/>
      <c r="B161" s="517"/>
      <c r="C161" s="508"/>
      <c r="D161" s="454"/>
      <c r="E161" s="29" t="s">
        <v>687</v>
      </c>
      <c r="F161" s="438"/>
      <c r="G161" s="436"/>
      <c r="H161" s="436">
        <f t="shared" si="0"/>
        <v>0</v>
      </c>
      <c r="I161" s="436"/>
      <c r="J161" s="436">
        <f t="shared" si="1"/>
        <v>0</v>
      </c>
      <c r="K161" s="437"/>
      <c r="L161" s="436">
        <f t="shared" si="3"/>
        <v>0</v>
      </c>
      <c r="M161" s="451"/>
      <c r="N161" s="450"/>
      <c r="O161" s="446"/>
      <c r="P161" s="452"/>
      <c r="Q161" s="456"/>
      <c r="R161" s="436"/>
      <c r="S161" s="436">
        <f t="shared" si="8"/>
        <v>0</v>
      </c>
      <c r="T161" s="436"/>
      <c r="U161" s="436">
        <f t="shared" si="9"/>
        <v>0</v>
      </c>
      <c r="V161" s="437"/>
      <c r="W161" s="436"/>
      <c r="X161" s="447"/>
      <c r="Y161" s="447"/>
      <c r="Z161" s="447"/>
    </row>
    <row r="162" spans="1:26" ht="26.25" thickBot="1" x14ac:dyDescent="0.3">
      <c r="A162" s="514"/>
      <c r="B162" s="517"/>
      <c r="C162" s="508"/>
      <c r="D162" s="454"/>
      <c r="E162" s="29" t="s">
        <v>688</v>
      </c>
      <c r="F162" s="438"/>
      <c r="G162" s="436"/>
      <c r="H162" s="436">
        <f t="shared" si="0"/>
        <v>0</v>
      </c>
      <c r="I162" s="436"/>
      <c r="J162" s="436">
        <f t="shared" si="1"/>
        <v>0</v>
      </c>
      <c r="K162" s="437"/>
      <c r="L162" s="436">
        <f t="shared" si="3"/>
        <v>0</v>
      </c>
      <c r="M162" s="451"/>
      <c r="N162" s="450"/>
      <c r="O162" s="446"/>
      <c r="P162" s="452"/>
      <c r="Q162" s="456"/>
      <c r="R162" s="436"/>
      <c r="S162" s="436">
        <f t="shared" si="8"/>
        <v>0</v>
      </c>
      <c r="T162" s="436"/>
      <c r="U162" s="436">
        <f t="shared" si="9"/>
        <v>0</v>
      </c>
      <c r="V162" s="437"/>
      <c r="W162" s="436"/>
      <c r="X162" s="447"/>
      <c r="Y162" s="447"/>
      <c r="Z162" s="447"/>
    </row>
    <row r="163" spans="1:26" ht="15.75" thickBot="1" x14ac:dyDescent="0.3">
      <c r="A163" s="514"/>
      <c r="B163" s="517"/>
      <c r="C163" s="508"/>
      <c r="D163" s="454"/>
      <c r="E163" s="29" t="s">
        <v>689</v>
      </c>
      <c r="F163" s="438"/>
      <c r="G163" s="436"/>
      <c r="H163" s="436">
        <f t="shared" si="0"/>
        <v>0</v>
      </c>
      <c r="I163" s="436"/>
      <c r="J163" s="436">
        <f t="shared" si="1"/>
        <v>0</v>
      </c>
      <c r="K163" s="437"/>
      <c r="L163" s="436">
        <f t="shared" si="3"/>
        <v>0</v>
      </c>
      <c r="M163" s="451"/>
      <c r="N163" s="450"/>
      <c r="O163" s="446"/>
      <c r="P163" s="452"/>
      <c r="Q163" s="456"/>
      <c r="R163" s="436"/>
      <c r="S163" s="436">
        <f t="shared" si="8"/>
        <v>0</v>
      </c>
      <c r="T163" s="436"/>
      <c r="U163" s="436">
        <f t="shared" si="9"/>
        <v>0</v>
      </c>
      <c r="V163" s="437"/>
      <c r="W163" s="436"/>
      <c r="X163" s="447" t="s">
        <v>342</v>
      </c>
      <c r="Y163" s="447"/>
      <c r="Z163" s="447"/>
    </row>
    <row r="164" spans="1:26" ht="39" thickBot="1" x14ac:dyDescent="0.3">
      <c r="A164" s="514"/>
      <c r="B164" s="517" t="s">
        <v>690</v>
      </c>
      <c r="C164" s="508"/>
      <c r="D164" s="454"/>
      <c r="E164" s="75" t="s">
        <v>686</v>
      </c>
      <c r="F164" s="438"/>
      <c r="G164" s="436"/>
      <c r="H164" s="436">
        <f t="shared" si="0"/>
        <v>0</v>
      </c>
      <c r="I164" s="436"/>
      <c r="J164" s="436">
        <f t="shared" si="1"/>
        <v>0</v>
      </c>
      <c r="K164" s="437"/>
      <c r="L164" s="436">
        <f t="shared" si="3"/>
        <v>0</v>
      </c>
      <c r="M164" s="18" t="s">
        <v>351</v>
      </c>
      <c r="N164" s="18" t="s">
        <v>446</v>
      </c>
      <c r="O164" s="33" t="s">
        <v>447</v>
      </c>
      <c r="P164" s="19" t="s">
        <v>448</v>
      </c>
      <c r="Q164" s="33" t="s">
        <v>228</v>
      </c>
      <c r="R164" s="436"/>
      <c r="S164" s="436">
        <f t="shared" si="8"/>
        <v>0</v>
      </c>
      <c r="T164" s="436"/>
      <c r="U164" s="436">
        <f t="shared" si="9"/>
        <v>0</v>
      </c>
      <c r="V164" s="437"/>
      <c r="W164" s="436"/>
      <c r="X164" s="447"/>
      <c r="Y164" s="447"/>
      <c r="Z164" s="447"/>
    </row>
    <row r="165" spans="1:26" ht="64.5" thickBot="1" x14ac:dyDescent="0.3">
      <c r="A165" s="514"/>
      <c r="B165" s="517"/>
      <c r="C165" s="508"/>
      <c r="D165" s="454"/>
      <c r="E165" s="75" t="s">
        <v>691</v>
      </c>
      <c r="F165" s="438"/>
      <c r="G165" s="436"/>
      <c r="H165" s="436">
        <f t="shared" si="0"/>
        <v>0</v>
      </c>
      <c r="I165" s="436"/>
      <c r="J165" s="436">
        <f t="shared" si="1"/>
        <v>0</v>
      </c>
      <c r="K165" s="437"/>
      <c r="L165" s="436">
        <f t="shared" si="3"/>
        <v>0</v>
      </c>
      <c r="M165" s="18" t="s">
        <v>692</v>
      </c>
      <c r="N165" s="18" t="s">
        <v>693</v>
      </c>
      <c r="O165" s="17" t="s">
        <v>694</v>
      </c>
      <c r="P165" s="19" t="s">
        <v>695</v>
      </c>
      <c r="Q165" s="33" t="s">
        <v>205</v>
      </c>
      <c r="R165" s="436"/>
      <c r="S165" s="436">
        <f t="shared" si="8"/>
        <v>0</v>
      </c>
      <c r="T165" s="436"/>
      <c r="U165" s="436">
        <f t="shared" si="9"/>
        <v>0</v>
      </c>
      <c r="V165" s="437"/>
      <c r="W165" s="436"/>
      <c r="X165" s="447"/>
      <c r="Y165" s="447"/>
      <c r="Z165" s="447"/>
    </row>
    <row r="98435" spans="7:12" ht="30" x14ac:dyDescent="0.25">
      <c r="G98435" s="10" t="s">
        <v>22</v>
      </c>
      <c r="I98435" s="10" t="s">
        <v>11</v>
      </c>
      <c r="L98435" s="10" t="s">
        <v>188</v>
      </c>
    </row>
    <row r="98436" spans="7:12" ht="45" x14ac:dyDescent="0.25">
      <c r="G98436" s="10" t="s">
        <v>12</v>
      </c>
      <c r="I98436" s="10" t="s">
        <v>10</v>
      </c>
      <c r="L98436" s="10" t="s">
        <v>182</v>
      </c>
    </row>
    <row r="98437" spans="7:12" ht="30" x14ac:dyDescent="0.25">
      <c r="G98437" s="10" t="s">
        <v>15</v>
      </c>
      <c r="I98437" s="10" t="s">
        <v>13</v>
      </c>
      <c r="L98437" s="10" t="s">
        <v>173</v>
      </c>
    </row>
    <row r="98438" spans="7:12" ht="45" x14ac:dyDescent="0.25">
      <c r="G98438" s="10" t="s">
        <v>14</v>
      </c>
      <c r="L98438" s="10" t="s">
        <v>174</v>
      </c>
    </row>
    <row r="98439" spans="7:12" x14ac:dyDescent="0.25">
      <c r="G98439" s="10" t="s">
        <v>23</v>
      </c>
    </row>
  </sheetData>
  <mergeCells count="843">
    <mergeCell ref="Z159:Z165"/>
    <mergeCell ref="O159:O163"/>
    <mergeCell ref="P159:P163"/>
    <mergeCell ref="Q159:Q163"/>
    <mergeCell ref="R159:R165"/>
    <mergeCell ref="S159:S165"/>
    <mergeCell ref="T159:T165"/>
    <mergeCell ref="X148:X158"/>
    <mergeCell ref="Y148:Y158"/>
    <mergeCell ref="U159:U165"/>
    <mergeCell ref="V159:V165"/>
    <mergeCell ref="W159:W165"/>
    <mergeCell ref="X159:X165"/>
    <mergeCell ref="Y159:Y165"/>
    <mergeCell ref="U148:U158"/>
    <mergeCell ref="V148:V158"/>
    <mergeCell ref="W148:W158"/>
    <mergeCell ref="O154:O156"/>
    <mergeCell ref="P154:P156"/>
    <mergeCell ref="Q154:Q156"/>
    <mergeCell ref="R148:R158"/>
    <mergeCell ref="S148:S158"/>
    <mergeCell ref="T148:T158"/>
    <mergeCell ref="I159:I165"/>
    <mergeCell ref="J159:J165"/>
    <mergeCell ref="K159:K165"/>
    <mergeCell ref="L159:L165"/>
    <mergeCell ref="M159:M163"/>
    <mergeCell ref="N159:N163"/>
    <mergeCell ref="B159:B163"/>
    <mergeCell ref="C159:C165"/>
    <mergeCell ref="D159:D165"/>
    <mergeCell ref="F159:F165"/>
    <mergeCell ref="G159:G165"/>
    <mergeCell ref="H159:H165"/>
    <mergeCell ref="B164:B165"/>
    <mergeCell ref="E155:E156"/>
    <mergeCell ref="B157:B158"/>
    <mergeCell ref="E157:E158"/>
    <mergeCell ref="F157:F158"/>
    <mergeCell ref="P149:P151"/>
    <mergeCell ref="B152:B153"/>
    <mergeCell ref="F152:F153"/>
    <mergeCell ref="B154:B156"/>
    <mergeCell ref="F154:F156"/>
    <mergeCell ref="N154:N156"/>
    <mergeCell ref="Z145:Z147"/>
    <mergeCell ref="A148:A165"/>
    <mergeCell ref="C148:C158"/>
    <mergeCell ref="D148:D158"/>
    <mergeCell ref="G148:G158"/>
    <mergeCell ref="H148:H158"/>
    <mergeCell ref="I148:I158"/>
    <mergeCell ref="J148:J158"/>
    <mergeCell ref="K148:K158"/>
    <mergeCell ref="L148:L158"/>
    <mergeCell ref="T145:T147"/>
    <mergeCell ref="U145:U147"/>
    <mergeCell ref="V145:V147"/>
    <mergeCell ref="W145:W147"/>
    <mergeCell ref="X145:X147"/>
    <mergeCell ref="Y145:Y147"/>
    <mergeCell ref="I145:I147"/>
    <mergeCell ref="J145:J147"/>
    <mergeCell ref="K145:K147"/>
    <mergeCell ref="L145:L147"/>
    <mergeCell ref="R145:R147"/>
    <mergeCell ref="S145:S147"/>
    <mergeCell ref="Z148:Z158"/>
    <mergeCell ref="B149:B151"/>
    <mergeCell ref="T143:T144"/>
    <mergeCell ref="U143:U144"/>
    <mergeCell ref="V143:V144"/>
    <mergeCell ref="W143:W144"/>
    <mergeCell ref="A145:B147"/>
    <mergeCell ref="C145:C147"/>
    <mergeCell ref="D145:D147"/>
    <mergeCell ref="G145:G147"/>
    <mergeCell ref="H145:H147"/>
    <mergeCell ref="L143:L144"/>
    <mergeCell ref="N143:N144"/>
    <mergeCell ref="O143:O144"/>
    <mergeCell ref="P143:P144"/>
    <mergeCell ref="Q143:Q144"/>
    <mergeCell ref="R143:R144"/>
    <mergeCell ref="A135:B144"/>
    <mergeCell ref="R141:R142"/>
    <mergeCell ref="S141:S142"/>
    <mergeCell ref="T141:T142"/>
    <mergeCell ref="U141:U142"/>
    <mergeCell ref="J141:J142"/>
    <mergeCell ref="K141:K142"/>
    <mergeCell ref="L141:L142"/>
    <mergeCell ref="C143:C144"/>
    <mergeCell ref="D143:D144"/>
    <mergeCell ref="F143:F144"/>
    <mergeCell ref="G143:G144"/>
    <mergeCell ref="H143:H144"/>
    <mergeCell ref="I143:I144"/>
    <mergeCell ref="J143:J144"/>
    <mergeCell ref="K143:K144"/>
    <mergeCell ref="S143:S144"/>
    <mergeCell ref="P141:P142"/>
    <mergeCell ref="C141:C142"/>
    <mergeCell ref="D141:D142"/>
    <mergeCell ref="R136:R137"/>
    <mergeCell ref="S136:S137"/>
    <mergeCell ref="T136:T137"/>
    <mergeCell ref="F141:F142"/>
    <mergeCell ref="G141:G142"/>
    <mergeCell ref="H141:H142"/>
    <mergeCell ref="I141:I142"/>
    <mergeCell ref="M141:M142"/>
    <mergeCell ref="N141:N142"/>
    <mergeCell ref="O141:O142"/>
    <mergeCell ref="V138:V140"/>
    <mergeCell ref="W138:W140"/>
    <mergeCell ref="F139:F140"/>
    <mergeCell ref="M139:M140"/>
    <mergeCell ref="N139:N140"/>
    <mergeCell ref="O139:O140"/>
    <mergeCell ref="P139:P140"/>
    <mergeCell ref="Q139:Q140"/>
    <mergeCell ref="K138:K140"/>
    <mergeCell ref="L138:L140"/>
    <mergeCell ref="R138:R140"/>
    <mergeCell ref="S138:S140"/>
    <mergeCell ref="T138:T140"/>
    <mergeCell ref="U138:U140"/>
    <mergeCell ref="H138:H140"/>
    <mergeCell ref="I138:I140"/>
    <mergeCell ref="J138:J140"/>
    <mergeCell ref="V141:V142"/>
    <mergeCell ref="W141:W142"/>
    <mergeCell ref="Q141:Q142"/>
    <mergeCell ref="X135:X144"/>
    <mergeCell ref="Y135:Y144"/>
    <mergeCell ref="Z135:Z144"/>
    <mergeCell ref="C136:C137"/>
    <mergeCell ref="D136:D137"/>
    <mergeCell ref="G136:G137"/>
    <mergeCell ref="H136:H137"/>
    <mergeCell ref="I136:I137"/>
    <mergeCell ref="J136:J137"/>
    <mergeCell ref="U136:U137"/>
    <mergeCell ref="V136:V137"/>
    <mergeCell ref="W136:W137"/>
    <mergeCell ref="K136:K137"/>
    <mergeCell ref="L136:L137"/>
    <mergeCell ref="N136:N137"/>
    <mergeCell ref="O136:O137"/>
    <mergeCell ref="P136:P137"/>
    <mergeCell ref="Q136:Q137"/>
    <mergeCell ref="C138:C140"/>
    <mergeCell ref="D138:D140"/>
    <mergeCell ref="G138:G140"/>
    <mergeCell ref="S132:S134"/>
    <mergeCell ref="T132:T134"/>
    <mergeCell ref="U132:U134"/>
    <mergeCell ref="V132:V134"/>
    <mergeCell ref="Y130:Y134"/>
    <mergeCell ref="Z130:Z134"/>
    <mergeCell ref="C132:C134"/>
    <mergeCell ref="D132:D134"/>
    <mergeCell ref="F132:F134"/>
    <mergeCell ref="G132:G134"/>
    <mergeCell ref="H132:H134"/>
    <mergeCell ref="I132:I134"/>
    <mergeCell ref="J132:J134"/>
    <mergeCell ref="K132:K134"/>
    <mergeCell ref="S130:S131"/>
    <mergeCell ref="T130:T131"/>
    <mergeCell ref="U130:U131"/>
    <mergeCell ref="V130:V131"/>
    <mergeCell ref="W130:W131"/>
    <mergeCell ref="X130:X134"/>
    <mergeCell ref="W132:W134"/>
    <mergeCell ref="H130:H131"/>
    <mergeCell ref="I130:I131"/>
    <mergeCell ref="J130:J131"/>
    <mergeCell ref="K130:K131"/>
    <mergeCell ref="L130:L131"/>
    <mergeCell ref="R130:R131"/>
    <mergeCell ref="A130:B134"/>
    <mergeCell ref="C130:C131"/>
    <mergeCell ref="D130:D131"/>
    <mergeCell ref="E130:E131"/>
    <mergeCell ref="F130:F131"/>
    <mergeCell ref="G130:G131"/>
    <mergeCell ref="L132:L134"/>
    <mergeCell ref="R132:R134"/>
    <mergeCell ref="T123:T125"/>
    <mergeCell ref="U123:U125"/>
    <mergeCell ref="U126:U129"/>
    <mergeCell ref="V126:V129"/>
    <mergeCell ref="W126:W129"/>
    <mergeCell ref="X126:X129"/>
    <mergeCell ref="Y126:Y129"/>
    <mergeCell ref="Z126:Z129"/>
    <mergeCell ref="J126:J129"/>
    <mergeCell ref="K126:K129"/>
    <mergeCell ref="L126:L129"/>
    <mergeCell ref="R126:R129"/>
    <mergeCell ref="S126:S129"/>
    <mergeCell ref="T126:T129"/>
    <mergeCell ref="M128:M129"/>
    <mergeCell ref="Y119:Y122"/>
    <mergeCell ref="Z119:Z122"/>
    <mergeCell ref="Q121:Q122"/>
    <mergeCell ref="C123:C125"/>
    <mergeCell ref="D123:D125"/>
    <mergeCell ref="G123:G125"/>
    <mergeCell ref="H123:H125"/>
    <mergeCell ref="I123:I125"/>
    <mergeCell ref="J123:J125"/>
    <mergeCell ref="R119:R122"/>
    <mergeCell ref="S119:S122"/>
    <mergeCell ref="T119:T122"/>
    <mergeCell ref="U119:U122"/>
    <mergeCell ref="V119:V122"/>
    <mergeCell ref="W119:W122"/>
    <mergeCell ref="V123:V125"/>
    <mergeCell ref="W123:W125"/>
    <mergeCell ref="X123:X125"/>
    <mergeCell ref="Y123:Y125"/>
    <mergeCell ref="Z123:Z125"/>
    <mergeCell ref="K123:K125"/>
    <mergeCell ref="L123:L125"/>
    <mergeCell ref="R123:R125"/>
    <mergeCell ref="S123:S125"/>
    <mergeCell ref="A96:B118"/>
    <mergeCell ref="C96:C100"/>
    <mergeCell ref="D96:D100"/>
    <mergeCell ref="G96:G100"/>
    <mergeCell ref="H96:H100"/>
    <mergeCell ref="I96:I100"/>
    <mergeCell ref="E97:E99"/>
    <mergeCell ref="F97:F99"/>
    <mergeCell ref="X119:X122"/>
    <mergeCell ref="A119:B129"/>
    <mergeCell ref="C119:C122"/>
    <mergeCell ref="D119:D122"/>
    <mergeCell ref="G119:G122"/>
    <mergeCell ref="H119:H122"/>
    <mergeCell ref="I119:I122"/>
    <mergeCell ref="J119:J122"/>
    <mergeCell ref="K119:K122"/>
    <mergeCell ref="L119:L122"/>
    <mergeCell ref="C126:C129"/>
    <mergeCell ref="D126:D129"/>
    <mergeCell ref="G126:G129"/>
    <mergeCell ref="H126:H129"/>
    <mergeCell ref="I126:I129"/>
    <mergeCell ref="X114:X116"/>
    <mergeCell ref="Y114:Y116"/>
    <mergeCell ref="Z114:Z116"/>
    <mergeCell ref="J114:J116"/>
    <mergeCell ref="K114:K116"/>
    <mergeCell ref="L114:L116"/>
    <mergeCell ref="R114:R116"/>
    <mergeCell ref="S114:S116"/>
    <mergeCell ref="T114:T116"/>
    <mergeCell ref="M115:M116"/>
    <mergeCell ref="N115:N116"/>
    <mergeCell ref="O115:O116"/>
    <mergeCell ref="P115:P116"/>
    <mergeCell ref="Q115:Q116"/>
    <mergeCell ref="E112:E113"/>
    <mergeCell ref="C114:C116"/>
    <mergeCell ref="D114:D116"/>
    <mergeCell ref="G114:G116"/>
    <mergeCell ref="H114:H116"/>
    <mergeCell ref="I114:I116"/>
    <mergeCell ref="E115:E116"/>
    <mergeCell ref="V110:V113"/>
    <mergeCell ref="W110:W113"/>
    <mergeCell ref="U114:U116"/>
    <mergeCell ref="V114:V116"/>
    <mergeCell ref="W114:W116"/>
    <mergeCell ref="P110:P112"/>
    <mergeCell ref="Q110:Q112"/>
    <mergeCell ref="R110:R113"/>
    <mergeCell ref="S110:S113"/>
    <mergeCell ref="T110:T113"/>
    <mergeCell ref="U110:U113"/>
    <mergeCell ref="J110:J113"/>
    <mergeCell ref="K110:K113"/>
    <mergeCell ref="L110:L113"/>
    <mergeCell ref="M110:M112"/>
    <mergeCell ref="N110:N112"/>
    <mergeCell ref="O110:O112"/>
    <mergeCell ref="Z107:Z109"/>
    <mergeCell ref="C110:C113"/>
    <mergeCell ref="D110:D113"/>
    <mergeCell ref="G110:G113"/>
    <mergeCell ref="H110:H113"/>
    <mergeCell ref="I110:I113"/>
    <mergeCell ref="P107:P109"/>
    <mergeCell ref="Q107:Q109"/>
    <mergeCell ref="R107:R109"/>
    <mergeCell ref="S107:S109"/>
    <mergeCell ref="T107:T109"/>
    <mergeCell ref="U107:U109"/>
    <mergeCell ref="J107:J109"/>
    <mergeCell ref="K107:K109"/>
    <mergeCell ref="L107:L109"/>
    <mergeCell ref="M107:M109"/>
    <mergeCell ref="N107:N109"/>
    <mergeCell ref="O107:O109"/>
    <mergeCell ref="C107:C109"/>
    <mergeCell ref="D107:D109"/>
    <mergeCell ref="X110:X113"/>
    <mergeCell ref="Y110:Y113"/>
    <mergeCell ref="Z110:Z113"/>
    <mergeCell ref="F111:F113"/>
    <mergeCell ref="E107:E108"/>
    <mergeCell ref="G107:G109"/>
    <mergeCell ref="H107:H109"/>
    <mergeCell ref="I107:I109"/>
    <mergeCell ref="V104:V106"/>
    <mergeCell ref="W104:W106"/>
    <mergeCell ref="X104:X106"/>
    <mergeCell ref="Y104:Y106"/>
    <mergeCell ref="Z104:Z106"/>
    <mergeCell ref="M105:M106"/>
    <mergeCell ref="N105:N106"/>
    <mergeCell ref="O105:O106"/>
    <mergeCell ref="P105:P106"/>
    <mergeCell ref="Q105:Q106"/>
    <mergeCell ref="K104:K106"/>
    <mergeCell ref="L104:L106"/>
    <mergeCell ref="R104:R106"/>
    <mergeCell ref="S104:S106"/>
    <mergeCell ref="T104:T106"/>
    <mergeCell ref="U104:U106"/>
    <mergeCell ref="V107:V109"/>
    <mergeCell ref="W107:W109"/>
    <mergeCell ref="X107:X109"/>
    <mergeCell ref="Y107:Y109"/>
    <mergeCell ref="W101:W103"/>
    <mergeCell ref="X101:X103"/>
    <mergeCell ref="Y101:Y103"/>
    <mergeCell ref="Z101:Z103"/>
    <mergeCell ref="C104:C106"/>
    <mergeCell ref="D104:D106"/>
    <mergeCell ref="G104:G106"/>
    <mergeCell ref="H104:H106"/>
    <mergeCell ref="I104:I106"/>
    <mergeCell ref="J104:J106"/>
    <mergeCell ref="L101:L103"/>
    <mergeCell ref="R101:R103"/>
    <mergeCell ref="S101:S103"/>
    <mergeCell ref="T101:T103"/>
    <mergeCell ref="U101:U103"/>
    <mergeCell ref="V101:V103"/>
    <mergeCell ref="F101:F102"/>
    <mergeCell ref="G101:G103"/>
    <mergeCell ref="H101:H103"/>
    <mergeCell ref="I101:I103"/>
    <mergeCell ref="J101:J103"/>
    <mergeCell ref="K101:K103"/>
    <mergeCell ref="C101:C103"/>
    <mergeCell ref="D101:D103"/>
    <mergeCell ref="U96:U100"/>
    <mergeCell ref="V96:V100"/>
    <mergeCell ref="W96:W100"/>
    <mergeCell ref="X96:X100"/>
    <mergeCell ref="Y96:Y100"/>
    <mergeCell ref="Z96:Z100"/>
    <mergeCell ref="J96:J100"/>
    <mergeCell ref="K96:K100"/>
    <mergeCell ref="L96:L100"/>
    <mergeCell ref="R96:R100"/>
    <mergeCell ref="S96:S100"/>
    <mergeCell ref="T96:T100"/>
    <mergeCell ref="Z88:Z95"/>
    <mergeCell ref="E92:E93"/>
    <mergeCell ref="N92:N93"/>
    <mergeCell ref="O92:O93"/>
    <mergeCell ref="P92:P93"/>
    <mergeCell ref="Q92:Q93"/>
    <mergeCell ref="E94:E95"/>
    <mergeCell ref="T88:T95"/>
    <mergeCell ref="U88:U95"/>
    <mergeCell ref="V88:V95"/>
    <mergeCell ref="W88:W95"/>
    <mergeCell ref="X88:X95"/>
    <mergeCell ref="Y88:Y95"/>
    <mergeCell ref="I88:I95"/>
    <mergeCell ref="J88:J95"/>
    <mergeCell ref="K88:K95"/>
    <mergeCell ref="L88:L95"/>
    <mergeCell ref="R88:R95"/>
    <mergeCell ref="S88:S95"/>
    <mergeCell ref="A88:B95"/>
    <mergeCell ref="C88:C95"/>
    <mergeCell ref="D88:D95"/>
    <mergeCell ref="F88:F95"/>
    <mergeCell ref="G88:G95"/>
    <mergeCell ref="H88:H95"/>
    <mergeCell ref="V81:V87"/>
    <mergeCell ref="W81:W87"/>
    <mergeCell ref="X81:X87"/>
    <mergeCell ref="A81:B87"/>
    <mergeCell ref="C81:C87"/>
    <mergeCell ref="D81:D87"/>
    <mergeCell ref="Y81:Y87"/>
    <mergeCell ref="Z81:Z87"/>
    <mergeCell ref="E86:E87"/>
    <mergeCell ref="P81:P87"/>
    <mergeCell ref="Q81:Q87"/>
    <mergeCell ref="R81:R87"/>
    <mergeCell ref="S81:S87"/>
    <mergeCell ref="T81:T87"/>
    <mergeCell ref="U81:U87"/>
    <mergeCell ref="J81:J87"/>
    <mergeCell ref="K81:K87"/>
    <mergeCell ref="L81:L87"/>
    <mergeCell ref="M81:M87"/>
    <mergeCell ref="N81:N87"/>
    <mergeCell ref="O81:O87"/>
    <mergeCell ref="G81:G87"/>
    <mergeCell ref="H81:H87"/>
    <mergeCell ref="I81:I87"/>
    <mergeCell ref="V78:V80"/>
    <mergeCell ref="W78:W80"/>
    <mergeCell ref="X78:X80"/>
    <mergeCell ref="Y78:Y80"/>
    <mergeCell ref="Z78:Z80"/>
    <mergeCell ref="E79:E80"/>
    <mergeCell ref="K78:K80"/>
    <mergeCell ref="L78:L80"/>
    <mergeCell ref="R78:R80"/>
    <mergeCell ref="S78:S80"/>
    <mergeCell ref="T78:T80"/>
    <mergeCell ref="U78:U80"/>
    <mergeCell ref="C78:C80"/>
    <mergeCell ref="D78:D80"/>
    <mergeCell ref="G78:G80"/>
    <mergeCell ref="H78:H80"/>
    <mergeCell ref="I78:I80"/>
    <mergeCell ref="J78:J80"/>
    <mergeCell ref="X74:X77"/>
    <mergeCell ref="Y74:Y77"/>
    <mergeCell ref="Z74:Z77"/>
    <mergeCell ref="M76:M77"/>
    <mergeCell ref="N76:N77"/>
    <mergeCell ref="O76:O77"/>
    <mergeCell ref="P76:P77"/>
    <mergeCell ref="Q76:Q77"/>
    <mergeCell ref="R74:R77"/>
    <mergeCell ref="S74:S77"/>
    <mergeCell ref="T74:T77"/>
    <mergeCell ref="U74:U77"/>
    <mergeCell ref="V74:V77"/>
    <mergeCell ref="W74:W77"/>
    <mergeCell ref="L74:L77"/>
    <mergeCell ref="M74:M75"/>
    <mergeCell ref="N74:N75"/>
    <mergeCell ref="O74:O75"/>
    <mergeCell ref="P74:P75"/>
    <mergeCell ref="Q74:Q75"/>
    <mergeCell ref="Y72:Y73"/>
    <mergeCell ref="Z72:Z73"/>
    <mergeCell ref="A74:B80"/>
    <mergeCell ref="C74:C77"/>
    <mergeCell ref="D74:D77"/>
    <mergeCell ref="G74:G77"/>
    <mergeCell ref="H74:H77"/>
    <mergeCell ref="I74:I77"/>
    <mergeCell ref="J74:J77"/>
    <mergeCell ref="K74:K77"/>
    <mergeCell ref="S72:S73"/>
    <mergeCell ref="T72:T73"/>
    <mergeCell ref="U72:U73"/>
    <mergeCell ref="V72:V73"/>
    <mergeCell ref="W72:W73"/>
    <mergeCell ref="X72:X73"/>
    <mergeCell ref="M72:M73"/>
    <mergeCell ref="N72:N73"/>
    <mergeCell ref="O72:O73"/>
    <mergeCell ref="P72:P73"/>
    <mergeCell ref="Q72:Q73"/>
    <mergeCell ref="R72:R73"/>
    <mergeCell ref="Z70:Z71"/>
    <mergeCell ref="O70:O71"/>
    <mergeCell ref="P70:P71"/>
    <mergeCell ref="Q70:Q71"/>
    <mergeCell ref="R70:R71"/>
    <mergeCell ref="S70:S71"/>
    <mergeCell ref="T70:T71"/>
    <mergeCell ref="G72:G73"/>
    <mergeCell ref="H72:H73"/>
    <mergeCell ref="I72:I73"/>
    <mergeCell ref="J72:J73"/>
    <mergeCell ref="K72:K73"/>
    <mergeCell ref="L72:L73"/>
    <mergeCell ref="U70:U71"/>
    <mergeCell ref="V70:V71"/>
    <mergeCell ref="W70:W71"/>
    <mergeCell ref="I70:I71"/>
    <mergeCell ref="J70:J71"/>
    <mergeCell ref="K70:K71"/>
    <mergeCell ref="L70:L71"/>
    <mergeCell ref="M70:M71"/>
    <mergeCell ref="N70:N71"/>
    <mergeCell ref="V65:V69"/>
    <mergeCell ref="K65:K69"/>
    <mergeCell ref="L65:L69"/>
    <mergeCell ref="M65:M66"/>
    <mergeCell ref="N65:N69"/>
    <mergeCell ref="O65:O69"/>
    <mergeCell ref="P65:P69"/>
    <mergeCell ref="X70:X71"/>
    <mergeCell ref="Y70:Y71"/>
    <mergeCell ref="Z57:Z62"/>
    <mergeCell ref="C65:C69"/>
    <mergeCell ref="D65:D69"/>
    <mergeCell ref="F65:F69"/>
    <mergeCell ref="G65:G69"/>
    <mergeCell ref="H65:H69"/>
    <mergeCell ref="I65:I69"/>
    <mergeCell ref="J65:J69"/>
    <mergeCell ref="R57:R62"/>
    <mergeCell ref="S57:S62"/>
    <mergeCell ref="T57:T62"/>
    <mergeCell ref="U57:U62"/>
    <mergeCell ref="V57:V62"/>
    <mergeCell ref="W57:W62"/>
    <mergeCell ref="W65:W69"/>
    <mergeCell ref="X65:X69"/>
    <mergeCell ref="Y65:Y69"/>
    <mergeCell ref="Z65:Z69"/>
    <mergeCell ref="M67:M69"/>
    <mergeCell ref="Q65:Q69"/>
    <mergeCell ref="R65:R69"/>
    <mergeCell ref="S65:S69"/>
    <mergeCell ref="T65:T69"/>
    <mergeCell ref="U65:U69"/>
    <mergeCell ref="Z49:Z56"/>
    <mergeCell ref="C57:C62"/>
    <mergeCell ref="D57:D62"/>
    <mergeCell ref="F57:F62"/>
    <mergeCell ref="G57:G62"/>
    <mergeCell ref="H57:H62"/>
    <mergeCell ref="I57:I62"/>
    <mergeCell ref="J57:J62"/>
    <mergeCell ref="K57:K62"/>
    <mergeCell ref="L57:L62"/>
    <mergeCell ref="T49:T56"/>
    <mergeCell ref="U49:U56"/>
    <mergeCell ref="V49:V56"/>
    <mergeCell ref="W49:W56"/>
    <mergeCell ref="X49:X56"/>
    <mergeCell ref="Y49:Y56"/>
    <mergeCell ref="I49:I56"/>
    <mergeCell ref="J49:J56"/>
    <mergeCell ref="K49:K56"/>
    <mergeCell ref="L49:L56"/>
    <mergeCell ref="R49:R56"/>
    <mergeCell ref="S49:S56"/>
    <mergeCell ref="X57:X62"/>
    <mergeCell ref="Y57:Y62"/>
    <mergeCell ref="A49:B73"/>
    <mergeCell ref="C49:C56"/>
    <mergeCell ref="D49:D56"/>
    <mergeCell ref="F49:F56"/>
    <mergeCell ref="G49:G56"/>
    <mergeCell ref="H49:H56"/>
    <mergeCell ref="C72:C73"/>
    <mergeCell ref="D72:D73"/>
    <mergeCell ref="E72:E73"/>
    <mergeCell ref="F72:F73"/>
    <mergeCell ref="C70:C71"/>
    <mergeCell ref="D70:D71"/>
    <mergeCell ref="F70:F71"/>
    <mergeCell ref="G70:G71"/>
    <mergeCell ref="H70:H71"/>
    <mergeCell ref="X46:X48"/>
    <mergeCell ref="Y46:Y48"/>
    <mergeCell ref="Z46:Z48"/>
    <mergeCell ref="K46:K48"/>
    <mergeCell ref="L46:L48"/>
    <mergeCell ref="P46:P48"/>
    <mergeCell ref="R46:R48"/>
    <mergeCell ref="S46:S48"/>
    <mergeCell ref="T46:T48"/>
    <mergeCell ref="Z44:Z45"/>
    <mergeCell ref="C46:C48"/>
    <mergeCell ref="D46:D48"/>
    <mergeCell ref="G46:G48"/>
    <mergeCell ref="H46:H48"/>
    <mergeCell ref="I46:I48"/>
    <mergeCell ref="J46:J48"/>
    <mergeCell ref="Q44:Q45"/>
    <mergeCell ref="R44:R45"/>
    <mergeCell ref="S44:S45"/>
    <mergeCell ref="T44:T45"/>
    <mergeCell ref="U44:U45"/>
    <mergeCell ref="V44:V45"/>
    <mergeCell ref="K44:K45"/>
    <mergeCell ref="L44:L45"/>
    <mergeCell ref="M44:M45"/>
    <mergeCell ref="N44:N45"/>
    <mergeCell ref="O44:O45"/>
    <mergeCell ref="P44:P45"/>
    <mergeCell ref="C44:C45"/>
    <mergeCell ref="D44:D45"/>
    <mergeCell ref="U46:U48"/>
    <mergeCell ref="V46:V48"/>
    <mergeCell ref="W46:W48"/>
    <mergeCell ref="G44:G45"/>
    <mergeCell ref="H44:H45"/>
    <mergeCell ref="I44:I45"/>
    <mergeCell ref="J44:J45"/>
    <mergeCell ref="U42:U43"/>
    <mergeCell ref="V42:V43"/>
    <mergeCell ref="W42:W43"/>
    <mergeCell ref="X42:X43"/>
    <mergeCell ref="Y42:Y43"/>
    <mergeCell ref="W44:W45"/>
    <mergeCell ref="X44:X45"/>
    <mergeCell ref="Y44:Y45"/>
    <mergeCell ref="Z42:Z43"/>
    <mergeCell ref="K42:K43"/>
    <mergeCell ref="L42:L43"/>
    <mergeCell ref="P42:P43"/>
    <mergeCell ref="R42:R43"/>
    <mergeCell ref="S42:S43"/>
    <mergeCell ref="T42:T43"/>
    <mergeCell ref="W36:W41"/>
    <mergeCell ref="X36:X41"/>
    <mergeCell ref="Y36:Y41"/>
    <mergeCell ref="Z36:Z41"/>
    <mergeCell ref="T36:T41"/>
    <mergeCell ref="U36:U41"/>
    <mergeCell ref="V36:V41"/>
    <mergeCell ref="C42:C43"/>
    <mergeCell ref="D42:D43"/>
    <mergeCell ref="G42:G43"/>
    <mergeCell ref="H42:H43"/>
    <mergeCell ref="I42:I43"/>
    <mergeCell ref="J42:J43"/>
    <mergeCell ref="Q36:Q41"/>
    <mergeCell ref="R36:R41"/>
    <mergeCell ref="S36:S41"/>
    <mergeCell ref="K36:K41"/>
    <mergeCell ref="L36:L41"/>
    <mergeCell ref="M36:M41"/>
    <mergeCell ref="N36:N41"/>
    <mergeCell ref="O36:O41"/>
    <mergeCell ref="P36:P41"/>
    <mergeCell ref="C36:C41"/>
    <mergeCell ref="D36:D41"/>
    <mergeCell ref="G36:G41"/>
    <mergeCell ref="H36:H41"/>
    <mergeCell ref="I36:I41"/>
    <mergeCell ref="J36:J41"/>
    <mergeCell ref="W29:W32"/>
    <mergeCell ref="X29:X32"/>
    <mergeCell ref="Y29:Y32"/>
    <mergeCell ref="Z29:Z32"/>
    <mergeCell ref="E31:E32"/>
    <mergeCell ref="F31:F32"/>
    <mergeCell ref="L29:L32"/>
    <mergeCell ref="P29:P32"/>
    <mergeCell ref="R29:R32"/>
    <mergeCell ref="S29:S32"/>
    <mergeCell ref="T29:T32"/>
    <mergeCell ref="U29:U32"/>
    <mergeCell ref="Z27:Z28"/>
    <mergeCell ref="A29:B48"/>
    <mergeCell ref="C29:C32"/>
    <mergeCell ref="D29:D32"/>
    <mergeCell ref="G29:G32"/>
    <mergeCell ref="H29:H32"/>
    <mergeCell ref="I29:I32"/>
    <mergeCell ref="J29:J32"/>
    <mergeCell ref="K29:K32"/>
    <mergeCell ref="S27:S28"/>
    <mergeCell ref="T27:T28"/>
    <mergeCell ref="U27:U28"/>
    <mergeCell ref="V27:V28"/>
    <mergeCell ref="W27:W28"/>
    <mergeCell ref="X27:X28"/>
    <mergeCell ref="H27:H28"/>
    <mergeCell ref="I27:I28"/>
    <mergeCell ref="J27:J28"/>
    <mergeCell ref="K27:K28"/>
    <mergeCell ref="L27:L28"/>
    <mergeCell ref="R27:R28"/>
    <mergeCell ref="A27:B28"/>
    <mergeCell ref="C27:C28"/>
    <mergeCell ref="V29:V32"/>
    <mergeCell ref="D27:D28"/>
    <mergeCell ref="E27:E28"/>
    <mergeCell ref="F27:F28"/>
    <mergeCell ref="G27:G28"/>
    <mergeCell ref="U25:U26"/>
    <mergeCell ref="V25:V26"/>
    <mergeCell ref="W25:W26"/>
    <mergeCell ref="X25:X26"/>
    <mergeCell ref="Y25:Y26"/>
    <mergeCell ref="Y27:Y28"/>
    <mergeCell ref="Z25:Z26"/>
    <mergeCell ref="J25:J26"/>
    <mergeCell ref="K25:K26"/>
    <mergeCell ref="L25:L26"/>
    <mergeCell ref="R25:R26"/>
    <mergeCell ref="S25:S26"/>
    <mergeCell ref="T25:T26"/>
    <mergeCell ref="Y21:Y24"/>
    <mergeCell ref="Z21:Z24"/>
    <mergeCell ref="T21:T24"/>
    <mergeCell ref="U21:U24"/>
    <mergeCell ref="V21:V24"/>
    <mergeCell ref="W21:W24"/>
    <mergeCell ref="X21:X24"/>
    <mergeCell ref="A25:B26"/>
    <mergeCell ref="C25:C26"/>
    <mergeCell ref="D25:D26"/>
    <mergeCell ref="E25:E26"/>
    <mergeCell ref="F25:F26"/>
    <mergeCell ref="G25:G26"/>
    <mergeCell ref="H25:H26"/>
    <mergeCell ref="I25:I26"/>
    <mergeCell ref="S21:S24"/>
    <mergeCell ref="H21:H24"/>
    <mergeCell ref="I21:I24"/>
    <mergeCell ref="J21:J24"/>
    <mergeCell ref="K21:K24"/>
    <mergeCell ref="L21:L24"/>
    <mergeCell ref="R21:R24"/>
    <mergeCell ref="A21:B24"/>
    <mergeCell ref="C21:C24"/>
    <mergeCell ref="D21:D24"/>
    <mergeCell ref="E21:E24"/>
    <mergeCell ref="F21:F24"/>
    <mergeCell ref="G21:G24"/>
    <mergeCell ref="Z17:Z20"/>
    <mergeCell ref="E19:E20"/>
    <mergeCell ref="P17:P20"/>
    <mergeCell ref="Q17:Q20"/>
    <mergeCell ref="R17:R20"/>
    <mergeCell ref="S17:S20"/>
    <mergeCell ref="T17:T20"/>
    <mergeCell ref="U17:U20"/>
    <mergeCell ref="J17:J20"/>
    <mergeCell ref="K17:K20"/>
    <mergeCell ref="L17:L20"/>
    <mergeCell ref="M17:M20"/>
    <mergeCell ref="N17:N20"/>
    <mergeCell ref="O17:O20"/>
    <mergeCell ref="C17:C20"/>
    <mergeCell ref="D17:D20"/>
    <mergeCell ref="E17:E18"/>
    <mergeCell ref="G17:G20"/>
    <mergeCell ref="H17:H20"/>
    <mergeCell ref="I17:I20"/>
    <mergeCell ref="W12:W16"/>
    <mergeCell ref="X12:X16"/>
    <mergeCell ref="Y12:Y16"/>
    <mergeCell ref="V17:V20"/>
    <mergeCell ref="W17:W20"/>
    <mergeCell ref="X17:X20"/>
    <mergeCell ref="Y17:Y20"/>
    <mergeCell ref="X9:X10"/>
    <mergeCell ref="U12:U16"/>
    <mergeCell ref="V12:V16"/>
    <mergeCell ref="H9:H10"/>
    <mergeCell ref="I9:I10"/>
    <mergeCell ref="Z12:Z16"/>
    <mergeCell ref="E13:E14"/>
    <mergeCell ref="E15:E16"/>
    <mergeCell ref="K12:K16"/>
    <mergeCell ref="L12:L16"/>
    <mergeCell ref="M12:M16"/>
    <mergeCell ref="N12:N16"/>
    <mergeCell ref="O12:O16"/>
    <mergeCell ref="P12:P16"/>
    <mergeCell ref="AA6:AA7"/>
    <mergeCell ref="AB6:AB7"/>
    <mergeCell ref="AC6:AC7"/>
    <mergeCell ref="M6:M8"/>
    <mergeCell ref="N6:N8"/>
    <mergeCell ref="Y9:Y10"/>
    <mergeCell ref="Z9:Z10"/>
    <mergeCell ref="A11:B11"/>
    <mergeCell ref="A12:B20"/>
    <mergeCell ref="C12:C16"/>
    <mergeCell ref="D12:D16"/>
    <mergeCell ref="G12:G16"/>
    <mergeCell ref="H12:H16"/>
    <mergeCell ref="I12:I16"/>
    <mergeCell ref="J12:J16"/>
    <mergeCell ref="Q12:Q16"/>
    <mergeCell ref="R12:R16"/>
    <mergeCell ref="S12:S16"/>
    <mergeCell ref="T12:T16"/>
    <mergeCell ref="S9:S10"/>
    <mergeCell ref="T9:T10"/>
    <mergeCell ref="U9:U10"/>
    <mergeCell ref="V9:V10"/>
    <mergeCell ref="W9:W10"/>
    <mergeCell ref="AA5:AD5"/>
    <mergeCell ref="A6:B8"/>
    <mergeCell ref="C6:C8"/>
    <mergeCell ref="D6:D8"/>
    <mergeCell ref="E6:E8"/>
    <mergeCell ref="F6:F8"/>
    <mergeCell ref="G6:L6"/>
    <mergeCell ref="J9:J10"/>
    <mergeCell ref="K9:K10"/>
    <mergeCell ref="L9:L10"/>
    <mergeCell ref="R9:R10"/>
    <mergeCell ref="C9:C10"/>
    <mergeCell ref="D9:D10"/>
    <mergeCell ref="G9:G10"/>
    <mergeCell ref="A9:B10"/>
    <mergeCell ref="AD6:AD7"/>
    <mergeCell ref="G7:L7"/>
    <mergeCell ref="R7:S8"/>
    <mergeCell ref="T7:U8"/>
    <mergeCell ref="V7:W8"/>
    <mergeCell ref="G8:H8"/>
    <mergeCell ref="I8:J8"/>
    <mergeCell ref="K8:L8"/>
    <mergeCell ref="X6:X8"/>
    <mergeCell ref="A2:F2"/>
    <mergeCell ref="G2:Z2"/>
    <mergeCell ref="A3:F3"/>
    <mergeCell ref="G3:Z3"/>
    <mergeCell ref="A4:F4"/>
    <mergeCell ref="G4:Z4"/>
    <mergeCell ref="O6:O8"/>
    <mergeCell ref="P6:P8"/>
    <mergeCell ref="Q6:Q8"/>
    <mergeCell ref="R6:W6"/>
    <mergeCell ref="A5:F5"/>
    <mergeCell ref="G5:W5"/>
    <mergeCell ref="X5:Z5"/>
    <mergeCell ref="Y6:Y8"/>
    <mergeCell ref="Z6:Z8"/>
  </mergeCells>
  <conditionalFormatting sqref="R118">
    <cfRule type="cellIs" dxfId="1307" priority="1" operator="equal">
      <formula>"Improbable"</formula>
    </cfRule>
    <cfRule type="containsText" dxfId="1306" priority="2" operator="containsText" text="Casi Seguro">
      <formula>NOT(ISERROR(SEARCH("Casi Seguro",R118)))</formula>
    </cfRule>
    <cfRule type="containsText" dxfId="1305" priority="3" operator="containsText" text="Posible">
      <formula>NOT(ISERROR(SEARCH("Posible",R118)))</formula>
    </cfRule>
    <cfRule type="cellIs" dxfId="1304" priority="4" operator="equal">
      <formula>"Probable"</formula>
    </cfRule>
    <cfRule type="containsText" dxfId="1303" priority="5" operator="containsText" text="Rara Vez">
      <formula>NOT(ISERROR(SEARCH("Rara Vez",R118)))</formula>
    </cfRule>
  </conditionalFormatting>
  <conditionalFormatting sqref="K11:K12 K33 K35:K36">
    <cfRule type="cellIs" dxfId="1302" priority="209" operator="equal">
      <formula>"Extrema"</formula>
    </cfRule>
    <cfRule type="cellIs" dxfId="1301" priority="210" operator="equal">
      <formula>"Alta"</formula>
    </cfRule>
    <cfRule type="cellIs" dxfId="1300" priority="211" operator="equal">
      <formula>"Moderada"</formula>
    </cfRule>
    <cfRule type="cellIs" dxfId="1299" priority="212" operator="equal">
      <formula>"Baja"</formula>
    </cfRule>
  </conditionalFormatting>
  <conditionalFormatting sqref="I11:I12 I33 I35:I36">
    <cfRule type="cellIs" dxfId="1298" priority="206" operator="equal">
      <formula>"Catastrófico"</formula>
    </cfRule>
    <cfRule type="cellIs" dxfId="1297" priority="207" operator="equal">
      <formula>"Mayor"</formula>
    </cfRule>
    <cfRule type="cellIs" dxfId="1296" priority="208" operator="equal">
      <formula>"Moderado"</formula>
    </cfRule>
  </conditionalFormatting>
  <conditionalFormatting sqref="G11:G12 G33 G35:G36">
    <cfRule type="cellIs" dxfId="1295" priority="201" operator="equal">
      <formula>"Improbable"</formula>
    </cfRule>
    <cfRule type="containsText" dxfId="1294" priority="202" operator="containsText" text="Casi Seguro">
      <formula>NOT(ISERROR(SEARCH("Casi Seguro",G11)))</formula>
    </cfRule>
    <cfRule type="containsText" dxfId="1293" priority="203" operator="containsText" text="Posible">
      <formula>NOT(ISERROR(SEARCH("Posible",G11)))</formula>
    </cfRule>
    <cfRule type="cellIs" dxfId="1292" priority="204" operator="equal">
      <formula>"Probable"</formula>
    </cfRule>
    <cfRule type="containsText" dxfId="1291" priority="205" operator="containsText" text="Rara Vez">
      <formula>NOT(ISERROR(SEARCH("Rara Vez",G11)))</formula>
    </cfRule>
  </conditionalFormatting>
  <conditionalFormatting sqref="G145:G146">
    <cfRule type="cellIs" dxfId="1290" priority="167" operator="equal">
      <formula>"Improbable"</formula>
    </cfRule>
    <cfRule type="containsText" dxfId="1289" priority="168" operator="containsText" text="Casi Seguro">
      <formula>NOT(ISERROR(SEARCH("Casi Seguro",G145)))</formula>
    </cfRule>
    <cfRule type="containsText" dxfId="1288" priority="169" operator="containsText" text="Posible">
      <formula>NOT(ISERROR(SEARCH("Posible",G145)))</formula>
    </cfRule>
    <cfRule type="cellIs" dxfId="1287" priority="170" operator="equal">
      <formula>"Probable"</formula>
    </cfRule>
    <cfRule type="containsText" dxfId="1286" priority="171" operator="containsText" text="Rara Vez">
      <formula>NOT(ISERROR(SEARCH("Rara Vez",G145)))</formula>
    </cfRule>
  </conditionalFormatting>
  <conditionalFormatting sqref="G46">
    <cfRule type="cellIs" dxfId="1285" priority="179" operator="equal">
      <formula>"Improbable"</formula>
    </cfRule>
    <cfRule type="containsText" dxfId="1284" priority="180" operator="containsText" text="Casi Seguro">
      <formula>NOT(ISERROR(SEARCH("Casi Seguro",G46)))</formula>
    </cfRule>
    <cfRule type="containsText" dxfId="1283" priority="181" operator="containsText" text="Posible">
      <formula>NOT(ISERROR(SEARCH("Posible",G46)))</formula>
    </cfRule>
    <cfRule type="cellIs" dxfId="1282" priority="182" operator="equal">
      <formula>"Probable"</formula>
    </cfRule>
    <cfRule type="containsText" dxfId="1281" priority="183" operator="containsText" text="Rara Vez">
      <formula>NOT(ISERROR(SEARCH("Rara Vez",G46)))</formula>
    </cfRule>
  </conditionalFormatting>
  <conditionalFormatting sqref="K145:K146">
    <cfRule type="cellIs" dxfId="1280" priority="175" operator="equal">
      <formula>"Extrema"</formula>
    </cfRule>
    <cfRule type="cellIs" dxfId="1279" priority="176" operator="equal">
      <formula>"Alta"</formula>
    </cfRule>
    <cfRule type="cellIs" dxfId="1278" priority="177" operator="equal">
      <formula>"Moderada"</formula>
    </cfRule>
    <cfRule type="cellIs" dxfId="1277" priority="178" operator="equal">
      <formula>"Baja"</formula>
    </cfRule>
  </conditionalFormatting>
  <conditionalFormatting sqref="I145:I146">
    <cfRule type="cellIs" dxfId="1276" priority="172" operator="equal">
      <formula>"Catastrófico"</formula>
    </cfRule>
    <cfRule type="cellIs" dxfId="1275" priority="173" operator="equal">
      <formula>"Mayor"</formula>
    </cfRule>
    <cfRule type="cellIs" dxfId="1274" priority="174" operator="equal">
      <formula>"Moderado"</formula>
    </cfRule>
  </conditionalFormatting>
  <conditionalFormatting sqref="K9 K44 K49 K57 K63:K65 K70 K72 K74 K78:K79 K81 K88 K96 K101 K104 K107 K110 K114 K119 K123 K126 K130 K135:K136 K138 K141 K143 K148 K27 K29 K42 K46 K21 K25 K17">
    <cfRule type="cellIs" dxfId="1273" priority="197" operator="equal">
      <formula>"Extrema"</formula>
    </cfRule>
    <cfRule type="cellIs" dxfId="1272" priority="198" operator="equal">
      <formula>"Alta"</formula>
    </cfRule>
    <cfRule type="cellIs" dxfId="1271" priority="199" operator="equal">
      <formula>"Moderada"</formula>
    </cfRule>
    <cfRule type="cellIs" dxfId="1270" priority="200" operator="equal">
      <formula>"Baja"</formula>
    </cfRule>
  </conditionalFormatting>
  <conditionalFormatting sqref="I9 I17 I44 I49 I57 I63:I65 I70 I72 I74 I78:I79 I81 I88 I96 I101 I104 I107 I110 I114 I119 I123 I126 I130 I135:I136 I138 I141 I143 I148 I27 I29 I42 I46 I21 I25">
    <cfRule type="cellIs" dxfId="1269" priority="194" operator="equal">
      <formula>"Catastrófico"</formula>
    </cfRule>
    <cfRule type="cellIs" dxfId="1268" priority="195" operator="equal">
      <formula>"Mayor"</formula>
    </cfRule>
    <cfRule type="cellIs" dxfId="1267" priority="196" operator="equal">
      <formula>"Moderado"</formula>
    </cfRule>
  </conditionalFormatting>
  <conditionalFormatting sqref="G9 G17 G49 G57 G63:G65 G70 G72 G74 G78:G79 G81 G88 G96 G101 G104 G107 G110 G114 G119 G123 G126 G130 G135:G136 G138 G141 G143 G148 G27 G29 G42 G21 G25">
    <cfRule type="cellIs" dxfId="1266" priority="189" operator="equal">
      <formula>"Improbable"</formula>
    </cfRule>
    <cfRule type="containsText" dxfId="1265" priority="190" operator="containsText" text="Casi Seguro">
      <formula>NOT(ISERROR(SEARCH("Casi Seguro",G9)))</formula>
    </cfRule>
    <cfRule type="containsText" dxfId="1264" priority="191" operator="containsText" text="Posible">
      <formula>NOT(ISERROR(SEARCH("Posible",G9)))</formula>
    </cfRule>
    <cfRule type="cellIs" dxfId="1263" priority="192" operator="equal">
      <formula>"Probable"</formula>
    </cfRule>
    <cfRule type="containsText" dxfId="1262" priority="193" operator="containsText" text="Rara Vez">
      <formula>NOT(ISERROR(SEARCH("Rara Vez",G9)))</formula>
    </cfRule>
  </conditionalFormatting>
  <conditionalFormatting sqref="G44">
    <cfRule type="cellIs" dxfId="1261" priority="184" operator="equal">
      <formula>"Improbable"</formula>
    </cfRule>
    <cfRule type="containsText" dxfId="1260" priority="185" operator="containsText" text="Casi Seguro">
      <formula>NOT(ISERROR(SEARCH("Casi Seguro",G44)))</formula>
    </cfRule>
    <cfRule type="containsText" dxfId="1259" priority="186" operator="containsText" text="Posible">
      <formula>NOT(ISERROR(SEARCH("Posible",G44)))</formula>
    </cfRule>
    <cfRule type="cellIs" dxfId="1258" priority="187" operator="equal">
      <formula>"Probable"</formula>
    </cfRule>
    <cfRule type="containsText" dxfId="1257" priority="188" operator="containsText" text="Rara Vez">
      <formula>NOT(ISERROR(SEARCH("Rara Vez",G44)))</formula>
    </cfRule>
  </conditionalFormatting>
  <conditionalFormatting sqref="G159">
    <cfRule type="cellIs" dxfId="1256" priority="162" operator="equal">
      <formula>"Improbable"</formula>
    </cfRule>
    <cfRule type="containsText" dxfId="1255" priority="163" operator="containsText" text="Casi Seguro">
      <formula>NOT(ISERROR(SEARCH("Casi Seguro",G159)))</formula>
    </cfRule>
    <cfRule type="containsText" dxfId="1254" priority="164" operator="containsText" text="Posible">
      <formula>NOT(ISERROR(SEARCH("Posible",G159)))</formula>
    </cfRule>
    <cfRule type="cellIs" dxfId="1253" priority="165" operator="equal">
      <formula>"Probable"</formula>
    </cfRule>
    <cfRule type="containsText" dxfId="1252" priority="166" operator="containsText" text="Rara Vez">
      <formula>NOT(ISERROR(SEARCH("Rara Vez",G159)))</formula>
    </cfRule>
  </conditionalFormatting>
  <conditionalFormatting sqref="I159">
    <cfRule type="cellIs" dxfId="1251" priority="159" operator="equal">
      <formula>"Catastrófico"</formula>
    </cfRule>
    <cfRule type="cellIs" dxfId="1250" priority="160" operator="equal">
      <formula>"Mayor"</formula>
    </cfRule>
    <cfRule type="cellIs" dxfId="1249" priority="161" operator="equal">
      <formula>"Moderado"</formula>
    </cfRule>
  </conditionalFormatting>
  <conditionalFormatting sqref="K159">
    <cfRule type="cellIs" dxfId="1248" priority="155" operator="equal">
      <formula>"Extrema"</formula>
    </cfRule>
    <cfRule type="cellIs" dxfId="1247" priority="156" operator="equal">
      <formula>"Alta"</formula>
    </cfRule>
    <cfRule type="cellIs" dxfId="1246" priority="157" operator="equal">
      <formula>"Moderada"</formula>
    </cfRule>
    <cfRule type="cellIs" dxfId="1245" priority="158" operator="equal">
      <formula>"Baja"</formula>
    </cfRule>
  </conditionalFormatting>
  <conditionalFormatting sqref="K34">
    <cfRule type="cellIs" dxfId="1244" priority="151" operator="equal">
      <formula>"Extrema"</formula>
    </cfRule>
    <cfRule type="cellIs" dxfId="1243" priority="152" operator="equal">
      <formula>"Alta"</formula>
    </cfRule>
    <cfRule type="cellIs" dxfId="1242" priority="153" operator="equal">
      <formula>"Moderada"</formula>
    </cfRule>
    <cfRule type="cellIs" dxfId="1241" priority="154" operator="equal">
      <formula>"Baja"</formula>
    </cfRule>
  </conditionalFormatting>
  <conditionalFormatting sqref="I34">
    <cfRule type="cellIs" dxfId="1240" priority="148" operator="equal">
      <formula>"Catastrófico"</formula>
    </cfRule>
    <cfRule type="cellIs" dxfId="1239" priority="149" operator="equal">
      <formula>"Mayor"</formula>
    </cfRule>
    <cfRule type="cellIs" dxfId="1238" priority="150" operator="equal">
      <formula>"Moderado"</formula>
    </cfRule>
  </conditionalFormatting>
  <conditionalFormatting sqref="G34">
    <cfRule type="cellIs" dxfId="1237" priority="143" operator="equal">
      <formula>"Improbable"</formula>
    </cfRule>
    <cfRule type="containsText" dxfId="1236" priority="144" operator="containsText" text="Casi Seguro">
      <formula>NOT(ISERROR(SEARCH("Casi Seguro",G34)))</formula>
    </cfRule>
    <cfRule type="containsText" dxfId="1235" priority="145" operator="containsText" text="Posible">
      <formula>NOT(ISERROR(SEARCH("Posible",G34)))</formula>
    </cfRule>
    <cfRule type="cellIs" dxfId="1234" priority="146" operator="equal">
      <formula>"Probable"</formula>
    </cfRule>
    <cfRule type="containsText" dxfId="1233" priority="147" operator="containsText" text="Rara Vez">
      <formula>NOT(ISERROR(SEARCH("Rara Vez",G34)))</formula>
    </cfRule>
  </conditionalFormatting>
  <conditionalFormatting sqref="K132">
    <cfRule type="cellIs" dxfId="1232" priority="139" operator="equal">
      <formula>"Extrema"</formula>
    </cfRule>
    <cfRule type="cellIs" dxfId="1231" priority="140" operator="equal">
      <formula>"Alta"</formula>
    </cfRule>
    <cfRule type="cellIs" dxfId="1230" priority="141" operator="equal">
      <formula>"Moderada"</formula>
    </cfRule>
    <cfRule type="cellIs" dxfId="1229" priority="142" operator="equal">
      <formula>"Baja"</formula>
    </cfRule>
  </conditionalFormatting>
  <conditionalFormatting sqref="I132">
    <cfRule type="cellIs" dxfId="1228" priority="136" operator="equal">
      <formula>"Catastrófico"</formula>
    </cfRule>
    <cfRule type="cellIs" dxfId="1227" priority="137" operator="equal">
      <formula>"Mayor"</formula>
    </cfRule>
    <cfRule type="cellIs" dxfId="1226" priority="138" operator="equal">
      <formula>"Moderado"</formula>
    </cfRule>
  </conditionalFormatting>
  <conditionalFormatting sqref="G132">
    <cfRule type="cellIs" dxfId="1225" priority="131" operator="equal">
      <formula>"Improbable"</formula>
    </cfRule>
    <cfRule type="containsText" dxfId="1224" priority="132" operator="containsText" text="Casi Seguro">
      <formula>NOT(ISERROR(SEARCH("Casi Seguro",G132)))</formula>
    </cfRule>
    <cfRule type="containsText" dxfId="1223" priority="133" operator="containsText" text="Posible">
      <formula>NOT(ISERROR(SEARCH("Posible",G132)))</formula>
    </cfRule>
    <cfRule type="cellIs" dxfId="1222" priority="134" operator="equal">
      <formula>"Probable"</formula>
    </cfRule>
    <cfRule type="containsText" dxfId="1221" priority="135" operator="containsText" text="Rara Vez">
      <formula>NOT(ISERROR(SEARCH("Rara Vez",G132)))</formula>
    </cfRule>
  </conditionalFormatting>
  <conditionalFormatting sqref="K117">
    <cfRule type="cellIs" dxfId="1220" priority="127" operator="equal">
      <formula>"Extrema"</formula>
    </cfRule>
    <cfRule type="cellIs" dxfId="1219" priority="128" operator="equal">
      <formula>"Alta"</formula>
    </cfRule>
    <cfRule type="cellIs" dxfId="1218" priority="129" operator="equal">
      <formula>"Moderada"</formula>
    </cfRule>
    <cfRule type="cellIs" dxfId="1217" priority="130" operator="equal">
      <formula>"Baja"</formula>
    </cfRule>
  </conditionalFormatting>
  <conditionalFormatting sqref="I117">
    <cfRule type="cellIs" dxfId="1216" priority="124" operator="equal">
      <formula>"Catastrófico"</formula>
    </cfRule>
    <cfRule type="cellIs" dxfId="1215" priority="125" operator="equal">
      <formula>"Mayor"</formula>
    </cfRule>
    <cfRule type="cellIs" dxfId="1214" priority="126" operator="equal">
      <formula>"Moderado"</formula>
    </cfRule>
  </conditionalFormatting>
  <conditionalFormatting sqref="G117">
    <cfRule type="cellIs" dxfId="1213" priority="119" operator="equal">
      <formula>"Improbable"</formula>
    </cfRule>
    <cfRule type="containsText" dxfId="1212" priority="120" operator="containsText" text="Casi Seguro">
      <formula>NOT(ISERROR(SEARCH("Casi Seguro",G117)))</formula>
    </cfRule>
    <cfRule type="containsText" dxfId="1211" priority="121" operator="containsText" text="Posible">
      <formula>NOT(ISERROR(SEARCH("Posible",G117)))</formula>
    </cfRule>
    <cfRule type="cellIs" dxfId="1210" priority="122" operator="equal">
      <formula>"Probable"</formula>
    </cfRule>
    <cfRule type="containsText" dxfId="1209" priority="123" operator="containsText" text="Rara Vez">
      <formula>NOT(ISERROR(SEARCH("Rara Vez",G117)))</formula>
    </cfRule>
  </conditionalFormatting>
  <conditionalFormatting sqref="K118">
    <cfRule type="cellIs" dxfId="1208" priority="115" operator="equal">
      <formula>"Extrema"</formula>
    </cfRule>
    <cfRule type="cellIs" dxfId="1207" priority="116" operator="equal">
      <formula>"Alta"</formula>
    </cfRule>
    <cfRule type="cellIs" dxfId="1206" priority="117" operator="equal">
      <formula>"Moderada"</formula>
    </cfRule>
    <cfRule type="cellIs" dxfId="1205" priority="118" operator="equal">
      <formula>"Baja"</formula>
    </cfRule>
  </conditionalFormatting>
  <conditionalFormatting sqref="I118">
    <cfRule type="cellIs" dxfId="1204" priority="112" operator="equal">
      <formula>"Catastrófico"</formula>
    </cfRule>
    <cfRule type="cellIs" dxfId="1203" priority="113" operator="equal">
      <formula>"Mayor"</formula>
    </cfRule>
    <cfRule type="cellIs" dxfId="1202" priority="114" operator="equal">
      <formula>"Moderado"</formula>
    </cfRule>
  </conditionalFormatting>
  <conditionalFormatting sqref="G118">
    <cfRule type="cellIs" dxfId="1201" priority="107" operator="equal">
      <formula>"Improbable"</formula>
    </cfRule>
    <cfRule type="containsText" dxfId="1200" priority="108" operator="containsText" text="Casi Seguro">
      <formula>NOT(ISERROR(SEARCH("Casi Seguro",G118)))</formula>
    </cfRule>
    <cfRule type="containsText" dxfId="1199" priority="109" operator="containsText" text="Posible">
      <formula>NOT(ISERROR(SEARCH("Posible",G118)))</formula>
    </cfRule>
    <cfRule type="cellIs" dxfId="1198" priority="110" operator="equal">
      <formula>"Probable"</formula>
    </cfRule>
    <cfRule type="containsText" dxfId="1197" priority="111" operator="containsText" text="Rara Vez">
      <formula>NOT(ISERROR(SEARCH("Rara Vez",G118)))</formula>
    </cfRule>
  </conditionalFormatting>
  <conditionalFormatting sqref="V11:V12 V33 V35:V36">
    <cfRule type="cellIs" dxfId="1196" priority="103" operator="equal">
      <formula>"Extrema"</formula>
    </cfRule>
    <cfRule type="cellIs" dxfId="1195" priority="104" operator="equal">
      <formula>"Alta"</formula>
    </cfRule>
    <cfRule type="cellIs" dxfId="1194" priority="105" operator="equal">
      <formula>"Moderada"</formula>
    </cfRule>
    <cfRule type="cellIs" dxfId="1193" priority="106" operator="equal">
      <formula>"Baja"</formula>
    </cfRule>
  </conditionalFormatting>
  <conditionalFormatting sqref="T11:T12 T33 T35:T36">
    <cfRule type="cellIs" dxfId="1192" priority="100" operator="equal">
      <formula>"Catastrófico"</formula>
    </cfRule>
    <cfRule type="cellIs" dxfId="1191" priority="101" operator="equal">
      <formula>"Mayor"</formula>
    </cfRule>
    <cfRule type="cellIs" dxfId="1190" priority="102" operator="equal">
      <formula>"Moderado"</formula>
    </cfRule>
  </conditionalFormatting>
  <conditionalFormatting sqref="R11:R12 R33 R35:R36">
    <cfRule type="cellIs" dxfId="1189" priority="95" operator="equal">
      <formula>"Improbable"</formula>
    </cfRule>
    <cfRule type="containsText" dxfId="1188" priority="96" operator="containsText" text="Casi Seguro">
      <formula>NOT(ISERROR(SEARCH("Casi Seguro",R11)))</formula>
    </cfRule>
    <cfRule type="containsText" dxfId="1187" priority="97" operator="containsText" text="Posible">
      <formula>NOT(ISERROR(SEARCH("Posible",R11)))</formula>
    </cfRule>
    <cfRule type="cellIs" dxfId="1186" priority="98" operator="equal">
      <formula>"Probable"</formula>
    </cfRule>
    <cfRule type="containsText" dxfId="1185" priority="99" operator="containsText" text="Rara Vez">
      <formula>NOT(ISERROR(SEARCH("Rara Vez",R11)))</formula>
    </cfRule>
  </conditionalFormatting>
  <conditionalFormatting sqref="R145:R146">
    <cfRule type="cellIs" dxfId="1184" priority="61" operator="equal">
      <formula>"Improbable"</formula>
    </cfRule>
    <cfRule type="containsText" dxfId="1183" priority="62" operator="containsText" text="Casi Seguro">
      <formula>NOT(ISERROR(SEARCH("Casi Seguro",R145)))</formula>
    </cfRule>
    <cfRule type="containsText" dxfId="1182" priority="63" operator="containsText" text="Posible">
      <formula>NOT(ISERROR(SEARCH("Posible",R145)))</formula>
    </cfRule>
    <cfRule type="cellIs" dxfId="1181" priority="64" operator="equal">
      <formula>"Probable"</formula>
    </cfRule>
    <cfRule type="containsText" dxfId="1180" priority="65" operator="containsText" text="Rara Vez">
      <formula>NOT(ISERROR(SEARCH("Rara Vez",R145)))</formula>
    </cfRule>
  </conditionalFormatting>
  <conditionalFormatting sqref="R46">
    <cfRule type="cellIs" dxfId="1179" priority="73" operator="equal">
      <formula>"Improbable"</formula>
    </cfRule>
    <cfRule type="containsText" dxfId="1178" priority="74" operator="containsText" text="Casi Seguro">
      <formula>NOT(ISERROR(SEARCH("Casi Seguro",R46)))</formula>
    </cfRule>
    <cfRule type="containsText" dxfId="1177" priority="75" operator="containsText" text="Posible">
      <formula>NOT(ISERROR(SEARCH("Posible",R46)))</formula>
    </cfRule>
    <cfRule type="cellIs" dxfId="1176" priority="76" operator="equal">
      <formula>"Probable"</formula>
    </cfRule>
    <cfRule type="containsText" dxfId="1175" priority="77" operator="containsText" text="Rara Vez">
      <formula>NOT(ISERROR(SEARCH("Rara Vez",R46)))</formula>
    </cfRule>
  </conditionalFormatting>
  <conditionalFormatting sqref="V145:V146">
    <cfRule type="cellIs" dxfId="1174" priority="69" operator="equal">
      <formula>"Extrema"</formula>
    </cfRule>
    <cfRule type="cellIs" dxfId="1173" priority="70" operator="equal">
      <formula>"Alta"</formula>
    </cfRule>
    <cfRule type="cellIs" dxfId="1172" priority="71" operator="equal">
      <formula>"Moderada"</formula>
    </cfRule>
    <cfRule type="cellIs" dxfId="1171" priority="72" operator="equal">
      <formula>"Baja"</formula>
    </cfRule>
  </conditionalFormatting>
  <conditionalFormatting sqref="T145:T146">
    <cfRule type="cellIs" dxfId="1170" priority="66" operator="equal">
      <formula>"Catastrófico"</formula>
    </cfRule>
    <cfRule type="cellIs" dxfId="1169" priority="67" operator="equal">
      <formula>"Mayor"</formula>
    </cfRule>
    <cfRule type="cellIs" dxfId="1168" priority="68" operator="equal">
      <formula>"Moderado"</formula>
    </cfRule>
  </conditionalFormatting>
  <conditionalFormatting sqref="V9 V44 V49 V57 V63:V65 V70 V72 V74 V78:V79 V81 V88 V96 V101 V104 V107 V110 V114 V119 V123 V126 V130 V135:V136 V138 V141 V143 V148 V27 V29 V42 V46 V21 V25 V17">
    <cfRule type="cellIs" dxfId="1167" priority="91" operator="equal">
      <formula>"Extrema"</formula>
    </cfRule>
    <cfRule type="cellIs" dxfId="1166" priority="92" operator="equal">
      <formula>"Alta"</formula>
    </cfRule>
    <cfRule type="cellIs" dxfId="1165" priority="93" operator="equal">
      <formula>"Moderada"</formula>
    </cfRule>
    <cfRule type="cellIs" dxfId="1164" priority="94" operator="equal">
      <formula>"Baja"</formula>
    </cfRule>
  </conditionalFormatting>
  <conditionalFormatting sqref="T9 T17 T44 T49 T57 T63:T65 T70 T72 T74 T78:T79 T81 T88 T96 T101 T104 T107 T110 T114 T119 T123 T126 T130 T135:T136 T138 T141 T143 T148 T27 T29 T42 T46 T21 T25">
    <cfRule type="cellIs" dxfId="1163" priority="88" operator="equal">
      <formula>"Catastrófico"</formula>
    </cfRule>
    <cfRule type="cellIs" dxfId="1162" priority="89" operator="equal">
      <formula>"Mayor"</formula>
    </cfRule>
    <cfRule type="cellIs" dxfId="1161" priority="90" operator="equal">
      <formula>"Moderado"</formula>
    </cfRule>
  </conditionalFormatting>
  <conditionalFormatting sqref="R9 R17 R49 R57 R63:R65 R70 R72 R74 R78:R79 R81 R88 R96 R101 R104 R107 R110 R114 R119 R123 R126 R130 R135:R136 R138 R141 R143 R148 R27 R29 R42 R21 R25">
    <cfRule type="cellIs" dxfId="1160" priority="83" operator="equal">
      <formula>"Improbable"</formula>
    </cfRule>
    <cfRule type="containsText" dxfId="1159" priority="84" operator="containsText" text="Casi Seguro">
      <formula>NOT(ISERROR(SEARCH("Casi Seguro",R9)))</formula>
    </cfRule>
    <cfRule type="containsText" dxfId="1158" priority="85" operator="containsText" text="Posible">
      <formula>NOT(ISERROR(SEARCH("Posible",R9)))</formula>
    </cfRule>
    <cfRule type="cellIs" dxfId="1157" priority="86" operator="equal">
      <formula>"Probable"</formula>
    </cfRule>
    <cfRule type="containsText" dxfId="1156" priority="87" operator="containsText" text="Rara Vez">
      <formula>NOT(ISERROR(SEARCH("Rara Vez",R9)))</formula>
    </cfRule>
  </conditionalFormatting>
  <conditionalFormatting sqref="R44">
    <cfRule type="cellIs" dxfId="1155" priority="78" operator="equal">
      <formula>"Improbable"</formula>
    </cfRule>
    <cfRule type="containsText" dxfId="1154" priority="79" operator="containsText" text="Casi Seguro">
      <formula>NOT(ISERROR(SEARCH("Casi Seguro",R44)))</formula>
    </cfRule>
    <cfRule type="containsText" dxfId="1153" priority="80" operator="containsText" text="Posible">
      <formula>NOT(ISERROR(SEARCH("Posible",R44)))</formula>
    </cfRule>
    <cfRule type="cellIs" dxfId="1152" priority="81" operator="equal">
      <formula>"Probable"</formula>
    </cfRule>
    <cfRule type="containsText" dxfId="1151" priority="82" operator="containsText" text="Rara Vez">
      <formula>NOT(ISERROR(SEARCH("Rara Vez",R44)))</formula>
    </cfRule>
  </conditionalFormatting>
  <conditionalFormatting sqref="R159">
    <cfRule type="cellIs" dxfId="1150" priority="56" operator="equal">
      <formula>"Improbable"</formula>
    </cfRule>
    <cfRule type="containsText" dxfId="1149" priority="57" operator="containsText" text="Casi Seguro">
      <formula>NOT(ISERROR(SEARCH("Casi Seguro",R159)))</formula>
    </cfRule>
    <cfRule type="containsText" dxfId="1148" priority="58" operator="containsText" text="Posible">
      <formula>NOT(ISERROR(SEARCH("Posible",R159)))</formula>
    </cfRule>
    <cfRule type="cellIs" dxfId="1147" priority="59" operator="equal">
      <formula>"Probable"</formula>
    </cfRule>
    <cfRule type="containsText" dxfId="1146" priority="60" operator="containsText" text="Rara Vez">
      <formula>NOT(ISERROR(SEARCH("Rara Vez",R159)))</formula>
    </cfRule>
  </conditionalFormatting>
  <conditionalFormatting sqref="T159">
    <cfRule type="cellIs" dxfId="1145" priority="53" operator="equal">
      <formula>"Catastrófico"</formula>
    </cfRule>
    <cfRule type="cellIs" dxfId="1144" priority="54" operator="equal">
      <formula>"Mayor"</formula>
    </cfRule>
    <cfRule type="cellIs" dxfId="1143" priority="55" operator="equal">
      <formula>"Moderado"</formula>
    </cfRule>
  </conditionalFormatting>
  <conditionalFormatting sqref="V159">
    <cfRule type="cellIs" dxfId="1142" priority="49" operator="equal">
      <formula>"Extrema"</formula>
    </cfRule>
    <cfRule type="cellIs" dxfId="1141" priority="50" operator="equal">
      <formula>"Alta"</formula>
    </cfRule>
    <cfRule type="cellIs" dxfId="1140" priority="51" operator="equal">
      <formula>"Moderada"</formula>
    </cfRule>
    <cfRule type="cellIs" dxfId="1139" priority="52" operator="equal">
      <formula>"Baja"</formula>
    </cfRule>
  </conditionalFormatting>
  <conditionalFormatting sqref="V34">
    <cfRule type="cellIs" dxfId="1138" priority="45" operator="equal">
      <formula>"Extrema"</formula>
    </cfRule>
    <cfRule type="cellIs" dxfId="1137" priority="46" operator="equal">
      <formula>"Alta"</formula>
    </cfRule>
    <cfRule type="cellIs" dxfId="1136" priority="47" operator="equal">
      <formula>"Moderada"</formula>
    </cfRule>
    <cfRule type="cellIs" dxfId="1135" priority="48" operator="equal">
      <formula>"Baja"</formula>
    </cfRule>
  </conditionalFormatting>
  <conditionalFormatting sqref="T34">
    <cfRule type="cellIs" dxfId="1134" priority="42" operator="equal">
      <formula>"Catastrófico"</formula>
    </cfRule>
    <cfRule type="cellIs" dxfId="1133" priority="43" operator="equal">
      <formula>"Mayor"</formula>
    </cfRule>
    <cfRule type="cellIs" dxfId="1132" priority="44" operator="equal">
      <formula>"Moderado"</formula>
    </cfRule>
  </conditionalFormatting>
  <conditionalFormatting sqref="R34">
    <cfRule type="cellIs" dxfId="1131" priority="37" operator="equal">
      <formula>"Improbable"</formula>
    </cfRule>
    <cfRule type="containsText" dxfId="1130" priority="38" operator="containsText" text="Casi Seguro">
      <formula>NOT(ISERROR(SEARCH("Casi Seguro",R34)))</formula>
    </cfRule>
    <cfRule type="containsText" dxfId="1129" priority="39" operator="containsText" text="Posible">
      <formula>NOT(ISERROR(SEARCH("Posible",R34)))</formula>
    </cfRule>
    <cfRule type="cellIs" dxfId="1128" priority="40" operator="equal">
      <formula>"Probable"</formula>
    </cfRule>
    <cfRule type="containsText" dxfId="1127" priority="41" operator="containsText" text="Rara Vez">
      <formula>NOT(ISERROR(SEARCH("Rara Vez",R34)))</formula>
    </cfRule>
  </conditionalFormatting>
  <conditionalFormatting sqref="V132:V133">
    <cfRule type="cellIs" dxfId="1126" priority="33" operator="equal">
      <formula>"Extrema"</formula>
    </cfRule>
    <cfRule type="cellIs" dxfId="1125" priority="34" operator="equal">
      <formula>"Alta"</formula>
    </cfRule>
    <cfRule type="cellIs" dxfId="1124" priority="35" operator="equal">
      <formula>"Moderada"</formula>
    </cfRule>
    <cfRule type="cellIs" dxfId="1123" priority="36" operator="equal">
      <formula>"Baja"</formula>
    </cfRule>
  </conditionalFormatting>
  <conditionalFormatting sqref="T132:T133">
    <cfRule type="cellIs" dxfId="1122" priority="30" operator="equal">
      <formula>"Catastrófico"</formula>
    </cfRule>
    <cfRule type="cellIs" dxfId="1121" priority="31" operator="equal">
      <formula>"Mayor"</formula>
    </cfRule>
    <cfRule type="cellIs" dxfId="1120" priority="32" operator="equal">
      <formula>"Moderado"</formula>
    </cfRule>
  </conditionalFormatting>
  <conditionalFormatting sqref="R132:R133">
    <cfRule type="cellIs" dxfId="1119" priority="25" operator="equal">
      <formula>"Improbable"</formula>
    </cfRule>
    <cfRule type="containsText" dxfId="1118" priority="26" operator="containsText" text="Casi Seguro">
      <formula>NOT(ISERROR(SEARCH("Casi Seguro",R132)))</formula>
    </cfRule>
    <cfRule type="containsText" dxfId="1117" priority="27" operator="containsText" text="Posible">
      <formula>NOT(ISERROR(SEARCH("Posible",R132)))</formula>
    </cfRule>
    <cfRule type="cellIs" dxfId="1116" priority="28" operator="equal">
      <formula>"Probable"</formula>
    </cfRule>
    <cfRule type="containsText" dxfId="1115" priority="29" operator="containsText" text="Rara Vez">
      <formula>NOT(ISERROR(SEARCH("Rara Vez",R132)))</formula>
    </cfRule>
  </conditionalFormatting>
  <conditionalFormatting sqref="V117">
    <cfRule type="cellIs" dxfId="1114" priority="21" operator="equal">
      <formula>"Extrema"</formula>
    </cfRule>
    <cfRule type="cellIs" dxfId="1113" priority="22" operator="equal">
      <formula>"Alta"</formula>
    </cfRule>
    <cfRule type="cellIs" dxfId="1112" priority="23" operator="equal">
      <formula>"Moderada"</formula>
    </cfRule>
    <cfRule type="cellIs" dxfId="1111" priority="24" operator="equal">
      <formula>"Baja"</formula>
    </cfRule>
  </conditionalFormatting>
  <conditionalFormatting sqref="T117">
    <cfRule type="cellIs" dxfId="1110" priority="18" operator="equal">
      <formula>"Catastrófico"</formula>
    </cfRule>
    <cfRule type="cellIs" dxfId="1109" priority="19" operator="equal">
      <formula>"Mayor"</formula>
    </cfRule>
    <cfRule type="cellIs" dxfId="1108" priority="20" operator="equal">
      <formula>"Moderado"</formula>
    </cfRule>
  </conditionalFormatting>
  <conditionalFormatting sqref="R117">
    <cfRule type="cellIs" dxfId="1107" priority="13" operator="equal">
      <formula>"Improbable"</formula>
    </cfRule>
    <cfRule type="containsText" dxfId="1106" priority="14" operator="containsText" text="Casi Seguro">
      <formula>NOT(ISERROR(SEARCH("Casi Seguro",R117)))</formula>
    </cfRule>
    <cfRule type="containsText" dxfId="1105" priority="15" operator="containsText" text="Posible">
      <formula>NOT(ISERROR(SEARCH("Posible",R117)))</formula>
    </cfRule>
    <cfRule type="cellIs" dxfId="1104" priority="16" operator="equal">
      <formula>"Probable"</formula>
    </cfRule>
    <cfRule type="containsText" dxfId="1103" priority="17" operator="containsText" text="Rara Vez">
      <formula>NOT(ISERROR(SEARCH("Rara Vez",R117)))</formula>
    </cfRule>
  </conditionalFormatting>
  <conditionalFormatting sqref="V118">
    <cfRule type="cellIs" dxfId="1102" priority="9" operator="equal">
      <formula>"Extrema"</formula>
    </cfRule>
    <cfRule type="cellIs" dxfId="1101" priority="10" operator="equal">
      <formula>"Alta"</formula>
    </cfRule>
    <cfRule type="cellIs" dxfId="1100" priority="11" operator="equal">
      <formula>"Moderada"</formula>
    </cfRule>
    <cfRule type="cellIs" dxfId="1099" priority="12" operator="equal">
      <formula>"Baja"</formula>
    </cfRule>
  </conditionalFormatting>
  <conditionalFormatting sqref="T118">
    <cfRule type="cellIs" dxfId="1098" priority="6" operator="equal">
      <formula>"Catastrófico"</formula>
    </cfRule>
    <cfRule type="cellIs" dxfId="1097" priority="7" operator="equal">
      <formula>"Mayor"</formula>
    </cfRule>
    <cfRule type="cellIs" dxfId="1096" priority="8" operator="equal">
      <formula>"Moderado"</formula>
    </cfRule>
  </conditionalFormatting>
  <dataValidations count="7">
    <dataValidation type="list" allowBlank="1" showInputMessage="1" showErrorMessage="1" sqref="I9 I148 I42 I49 I57 I63:I65 I70 I72 I74 I78:I79 I81 I88 I96 I101 I104 I107 I110 I114 I123 I126 I130 I135:I136 I138 I141 I143 I145:I146 I27 I29 I44 I46 I17 I21 I25 I159 I11:I12 I33:I36 I132 I117:I119 T148 T42 T49 T57 T63:T65 T70 T72 T74 T78:T79 T81 T88 T96 T101 T104 T107 T110 T114 T117:T119 T123 T126 T130 T135:T136 T138 T141 T143 T145:T146 T27 T29 T44 T46 T17 T21 T25 T159 T11:T12 T33:T36 T9 T132:T133" xr:uid="{C3A56C29-C647-466E-B3B8-C1F2CBA56D82}">
      <formula1>"Moderado, Mayor, Catastrófico"</formula1>
    </dataValidation>
    <dataValidation type="list" allowBlank="1" showInputMessage="1" showErrorMessage="1" sqref="G9 G44 G46 G49 G57 G63:G65 G70 G72 G74 G78:G79 G81 G88 G42 G27 G29 G17 G21 G25 G11:G12 G33:G36 R148 G96:G132 R44 R46 R49 R57 R63:R65 R70 R72 R74 R78:R79 R81 R88 R96 R101 R104 R107 R110 R114 R159 R11:R12 R33:R36 R132:R133 R117:R119 R123 R126 R130 R135:R136 R138 R141 R143 R145:R146 R42 R27 R29 R17 R21 R25 R9 G135:G148 G159" xr:uid="{88DC6C8C-C1C8-40E1-AB49-34E07BA42CE4}">
      <formula1>"Rara Vez, Improbable, Posible, Probable, Casi Seguro"</formula1>
    </dataValidation>
    <dataValidation type="list" allowBlank="1" showInputMessage="1" showErrorMessage="1" sqref="Q164:Q165 Q157:Q159 Q88:Q92 Q11:Q81 Q94:Q105 Q107:Q121 Q123:Q154" xr:uid="{208CADA4-999F-4139-941D-E55E1F7EAA00}">
      <formula1>"En el momento de laoperación, Diario, Semanal, Mensual, Bimestral, Trimestral, Cuatrimestral, Semestral"</formula1>
    </dataValidation>
    <dataValidation type="list" allowBlank="1" showInputMessage="1" showErrorMessage="1" sqref="F74:F80" xr:uid="{CDA37481-9D12-4B9D-A8CB-9E870AC2F866}">
      <formula1>$F$207:$F$222</formula1>
    </dataValidation>
    <dataValidation type="list" allowBlank="1" showInputMessage="1" showErrorMessage="1" sqref="F29:F32" xr:uid="{CAEC147A-2A82-4F84-BCA5-3EA73FCDBF30}">
      <formula1>$F$175:$F$190</formula1>
    </dataValidation>
    <dataValidation type="list" allowBlank="1" showInputMessage="1" showErrorMessage="1" sqref="F34" xr:uid="{E6D501C9-8437-4DD5-9E01-55BA8EAD0A6E}">
      <formula1>$E$231:$E$246</formula1>
    </dataValidation>
    <dataValidation type="list" allowBlank="1" showInputMessage="1" showErrorMessage="1" sqref="O49:O50" xr:uid="{9D6CD4EE-026C-4270-B9CD-8DC94A4429DE}">
      <formula1>"Preventivo, Detectivo, Correctivo"</formula1>
    </dataValidation>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K1048251"/>
  <sheetViews>
    <sheetView tabSelected="1" topLeftCell="A5" zoomScale="60" zoomScaleNormal="60" workbookViewId="0">
      <pane xSplit="4" ySplit="4" topLeftCell="E214" activePane="bottomRight" state="frozen"/>
      <selection activeCell="A5" sqref="A1:XFD1048576"/>
      <selection pane="topRight" activeCell="A5" sqref="A1:XFD1048576"/>
      <selection pane="bottomLeft" activeCell="A5" sqref="A1:XFD1048576"/>
      <selection pane="bottomRight" activeCell="C9" sqref="C9:C219"/>
    </sheetView>
  </sheetViews>
  <sheetFormatPr baseColWidth="10" defaultColWidth="11.42578125" defaultRowHeight="14.25" x14ac:dyDescent="0.25"/>
  <cols>
    <col min="1" max="1" width="14.5703125" style="6" customWidth="1"/>
    <col min="2" max="2" width="35.28515625" style="6" customWidth="1"/>
    <col min="3" max="3" width="8" style="6" customWidth="1"/>
    <col min="4" max="4" width="37.7109375" style="6" customWidth="1"/>
    <col min="5" max="5" width="20.28515625" style="6" customWidth="1"/>
    <col min="6" max="6" width="57.7109375" style="6" customWidth="1"/>
    <col min="7" max="7" width="41.7109375" style="6" customWidth="1"/>
    <col min="8" max="8" width="21.7109375" style="6" customWidth="1"/>
    <col min="9" max="9" width="5.5703125" style="6" hidden="1" customWidth="1"/>
    <col min="10" max="10" width="28" style="6" customWidth="1"/>
    <col min="11" max="11" width="7.140625" style="6" hidden="1" customWidth="1"/>
    <col min="12" max="12" width="30.5703125" style="6" customWidth="1"/>
    <col min="13" max="13" width="6.5703125" style="6" hidden="1" customWidth="1"/>
    <col min="14" max="14" width="100.7109375" style="6" customWidth="1"/>
    <col min="15" max="15" width="10.28515625" style="6" hidden="1" customWidth="1"/>
    <col min="16" max="16" width="3.85546875" style="6" hidden="1" customWidth="1"/>
    <col min="17" max="17" width="14.7109375" style="6" hidden="1" customWidth="1"/>
    <col min="18" max="18" width="4" style="6" hidden="1" customWidth="1"/>
    <col min="19" max="19" width="21.140625" style="6" hidden="1" customWidth="1"/>
    <col min="20" max="20" width="7.28515625" style="6" hidden="1" customWidth="1"/>
    <col min="21" max="21" width="22.5703125" style="6" hidden="1" customWidth="1"/>
    <col min="22" max="22" width="7.28515625" style="6" hidden="1" customWidth="1"/>
    <col min="23" max="23" width="32.7109375" style="6" hidden="1" customWidth="1"/>
    <col min="24" max="24" width="20.42578125" style="6" customWidth="1"/>
    <col min="25" max="25" width="5.85546875" style="6" hidden="1" customWidth="1"/>
    <col min="26" max="26" width="31.42578125" style="6" customWidth="1"/>
    <col min="27" max="27" width="7.7109375" style="6" hidden="1" customWidth="1"/>
    <col min="28" max="28" width="28.140625" style="6" customWidth="1"/>
    <col min="29" max="29" width="6.5703125" style="6" hidden="1" customWidth="1"/>
    <col min="30" max="30" width="23.7109375" style="6" customWidth="1"/>
    <col min="31" max="31" width="85" style="6" customWidth="1"/>
    <col min="32" max="32" width="30.28515625" style="6" customWidth="1"/>
    <col min="33" max="33" width="25.5703125" style="6" customWidth="1"/>
    <col min="34" max="34" width="25" style="6" customWidth="1"/>
    <col min="35" max="35" width="53" style="6" customWidth="1"/>
    <col min="36" max="16384" width="11.42578125" style="6"/>
  </cols>
  <sheetData>
    <row r="1" spans="1:37" s="8" customFormat="1" ht="24.75" customHeight="1" thickBot="1" x14ac:dyDescent="0.3">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2"/>
    </row>
    <row r="2" spans="1:37" s="8" customFormat="1" ht="77.25" customHeight="1" thickBot="1" x14ac:dyDescent="0.3">
      <c r="A2" s="609"/>
      <c r="B2" s="610"/>
      <c r="C2" s="610"/>
      <c r="D2" s="610"/>
      <c r="E2" s="610"/>
      <c r="F2" s="610"/>
      <c r="G2" s="611"/>
      <c r="H2" s="407" t="s">
        <v>27</v>
      </c>
      <c r="I2" s="408"/>
      <c r="J2" s="408"/>
      <c r="K2" s="408"/>
      <c r="L2" s="408"/>
      <c r="M2" s="408"/>
      <c r="N2" s="408"/>
      <c r="O2" s="408"/>
      <c r="P2" s="408"/>
      <c r="Q2" s="408"/>
      <c r="R2" s="408"/>
      <c r="S2" s="408"/>
      <c r="T2" s="408"/>
      <c r="U2" s="408"/>
      <c r="V2" s="408"/>
      <c r="W2" s="408"/>
      <c r="X2" s="408"/>
      <c r="Y2" s="408"/>
      <c r="Z2" s="408"/>
      <c r="AA2" s="408"/>
      <c r="AB2" s="408"/>
      <c r="AC2" s="408"/>
      <c r="AD2" s="408"/>
      <c r="AE2" s="408"/>
      <c r="AF2" s="408"/>
      <c r="AG2" s="408"/>
      <c r="AH2" s="408"/>
      <c r="AI2" s="408"/>
    </row>
    <row r="3" spans="1:37" s="8" customFormat="1" ht="43.5" customHeight="1" thickBot="1" x14ac:dyDescent="0.3">
      <c r="A3" s="410" t="s">
        <v>2</v>
      </c>
      <c r="B3" s="411"/>
      <c r="C3" s="411"/>
      <c r="D3" s="411"/>
      <c r="E3" s="411"/>
      <c r="F3" s="411"/>
      <c r="G3" s="412"/>
      <c r="H3" s="413" t="s">
        <v>26</v>
      </c>
      <c r="I3" s="414"/>
      <c r="J3" s="414"/>
      <c r="K3" s="414"/>
      <c r="L3" s="414"/>
      <c r="M3" s="414"/>
      <c r="N3" s="414"/>
      <c r="O3" s="414"/>
      <c r="P3" s="414"/>
      <c r="Q3" s="414"/>
      <c r="R3" s="414"/>
      <c r="S3" s="414"/>
      <c r="T3" s="414"/>
      <c r="U3" s="414"/>
      <c r="V3" s="414"/>
      <c r="W3" s="414"/>
      <c r="X3" s="414"/>
      <c r="Y3" s="414"/>
      <c r="Z3" s="414"/>
      <c r="AA3" s="414"/>
      <c r="AB3" s="414"/>
      <c r="AC3" s="414"/>
      <c r="AD3" s="414"/>
      <c r="AE3" s="414"/>
      <c r="AF3" s="414"/>
      <c r="AG3" s="414"/>
      <c r="AH3" s="414"/>
      <c r="AI3" s="414"/>
    </row>
    <row r="4" spans="1:37" s="8" customFormat="1" ht="56.25" customHeight="1" thickBot="1" x14ac:dyDescent="0.3">
      <c r="A4" s="612" t="s">
        <v>9</v>
      </c>
      <c r="B4" s="613"/>
      <c r="C4" s="613"/>
      <c r="D4" s="613"/>
      <c r="E4" s="613"/>
      <c r="F4" s="613"/>
      <c r="G4" s="614"/>
      <c r="H4" s="622" t="s">
        <v>28</v>
      </c>
      <c r="I4" s="623"/>
      <c r="J4" s="623"/>
      <c r="K4" s="623"/>
      <c r="L4" s="623"/>
      <c r="M4" s="623"/>
      <c r="N4" s="623"/>
      <c r="O4" s="623"/>
      <c r="P4" s="623"/>
      <c r="Q4" s="623"/>
      <c r="R4" s="623"/>
      <c r="S4" s="623"/>
      <c r="T4" s="623"/>
      <c r="U4" s="623"/>
      <c r="V4" s="623"/>
      <c r="W4" s="623"/>
      <c r="X4" s="623"/>
      <c r="Y4" s="623"/>
      <c r="Z4" s="623"/>
      <c r="AA4" s="623"/>
      <c r="AB4" s="623"/>
      <c r="AC4" s="623"/>
      <c r="AD4" s="623"/>
      <c r="AE4" s="623"/>
      <c r="AF4" s="623"/>
      <c r="AG4" s="623"/>
      <c r="AH4" s="623"/>
      <c r="AI4" s="623"/>
    </row>
    <row r="5" spans="1:37" s="3" customFormat="1" ht="33" customHeight="1" thickBot="1" x14ac:dyDescent="0.3">
      <c r="A5" s="545" t="s">
        <v>16</v>
      </c>
      <c r="B5" s="546"/>
      <c r="C5" s="546"/>
      <c r="D5" s="546"/>
      <c r="E5" s="547"/>
      <c r="F5" s="545" t="s">
        <v>17</v>
      </c>
      <c r="G5" s="546"/>
      <c r="H5" s="546"/>
      <c r="I5" s="546"/>
      <c r="J5" s="546"/>
      <c r="K5" s="546"/>
      <c r="L5" s="546"/>
      <c r="M5" s="546"/>
      <c r="N5" s="546"/>
      <c r="O5" s="546"/>
      <c r="P5" s="546"/>
      <c r="Q5" s="546"/>
      <c r="R5" s="546"/>
      <c r="S5" s="546"/>
      <c r="T5" s="546"/>
      <c r="U5" s="546"/>
      <c r="V5" s="546"/>
      <c r="W5" s="546"/>
      <c r="X5" s="546"/>
      <c r="Y5" s="546"/>
      <c r="Z5" s="546"/>
      <c r="AA5" s="546"/>
      <c r="AB5" s="546"/>
      <c r="AC5" s="547"/>
      <c r="AD5" s="617" t="s">
        <v>56</v>
      </c>
      <c r="AE5" s="618"/>
      <c r="AF5" s="618"/>
      <c r="AG5" s="618"/>
      <c r="AH5" s="618"/>
      <c r="AI5" s="619"/>
      <c r="AJ5" s="429"/>
      <c r="AK5" s="429"/>
    </row>
    <row r="6" spans="1:37" s="4" customFormat="1" ht="24" customHeight="1" thickBot="1" x14ac:dyDescent="0.3">
      <c r="A6" s="430" t="s">
        <v>8</v>
      </c>
      <c r="B6" s="431"/>
      <c r="C6" s="422" t="s">
        <v>0</v>
      </c>
      <c r="D6" s="430" t="s">
        <v>1</v>
      </c>
      <c r="E6" s="422" t="s">
        <v>53</v>
      </c>
      <c r="F6" s="422" t="s">
        <v>24</v>
      </c>
      <c r="G6" s="422" t="s">
        <v>18</v>
      </c>
      <c r="H6" s="425" t="s">
        <v>19</v>
      </c>
      <c r="I6" s="425"/>
      <c r="J6" s="425"/>
      <c r="K6" s="425"/>
      <c r="L6" s="425"/>
      <c r="M6" s="425"/>
      <c r="N6" s="422" t="s">
        <v>20</v>
      </c>
      <c r="O6" s="624" t="s">
        <v>58</v>
      </c>
      <c r="P6" s="625"/>
      <c r="Q6" s="624" t="s">
        <v>61</v>
      </c>
      <c r="R6" s="625"/>
      <c r="S6" s="624" t="s">
        <v>59</v>
      </c>
      <c r="T6" s="625"/>
      <c r="U6" s="430" t="s">
        <v>114</v>
      </c>
      <c r="V6" s="628"/>
      <c r="W6" s="81"/>
      <c r="X6" s="425" t="s">
        <v>6</v>
      </c>
      <c r="Y6" s="425"/>
      <c r="Z6" s="425"/>
      <c r="AA6" s="425"/>
      <c r="AB6" s="425"/>
      <c r="AC6" s="425"/>
      <c r="AD6" s="584" t="s">
        <v>54</v>
      </c>
      <c r="AE6" s="620" t="s">
        <v>21</v>
      </c>
      <c r="AF6" s="620" t="s">
        <v>29</v>
      </c>
      <c r="AG6" s="620" t="s">
        <v>30</v>
      </c>
      <c r="AH6" s="620" t="s">
        <v>31</v>
      </c>
      <c r="AI6" s="615" t="s">
        <v>55</v>
      </c>
      <c r="AJ6" s="440"/>
      <c r="AK6" s="440"/>
    </row>
    <row r="7" spans="1:37" s="4" customFormat="1" ht="16.5" customHeight="1" thickBot="1" x14ac:dyDescent="0.3">
      <c r="A7" s="432"/>
      <c r="B7" s="433"/>
      <c r="C7" s="423"/>
      <c r="D7" s="432"/>
      <c r="E7" s="423"/>
      <c r="F7" s="423"/>
      <c r="G7" s="423"/>
      <c r="H7" s="425" t="s">
        <v>5</v>
      </c>
      <c r="I7" s="425"/>
      <c r="J7" s="425"/>
      <c r="K7" s="425"/>
      <c r="L7" s="425"/>
      <c r="M7" s="425"/>
      <c r="N7" s="423"/>
      <c r="O7" s="626"/>
      <c r="P7" s="627"/>
      <c r="Q7" s="626"/>
      <c r="R7" s="627"/>
      <c r="S7" s="626"/>
      <c r="T7" s="627"/>
      <c r="U7" s="432"/>
      <c r="V7" s="629"/>
      <c r="W7" s="82"/>
      <c r="X7" s="422" t="s">
        <v>7</v>
      </c>
      <c r="Y7" s="422"/>
      <c r="Z7" s="422" t="s">
        <v>3</v>
      </c>
      <c r="AA7" s="422"/>
      <c r="AB7" s="422" t="s">
        <v>4</v>
      </c>
      <c r="AC7" s="422"/>
      <c r="AD7" s="584"/>
      <c r="AE7" s="620"/>
      <c r="AF7" s="620"/>
      <c r="AG7" s="620"/>
      <c r="AH7" s="620"/>
      <c r="AI7" s="615"/>
      <c r="AJ7" s="440"/>
      <c r="AK7" s="440"/>
    </row>
    <row r="8" spans="1:37" s="4" customFormat="1" ht="35.25" customHeight="1" thickBot="1" x14ac:dyDescent="0.3">
      <c r="A8" s="432"/>
      <c r="B8" s="433"/>
      <c r="C8" s="423"/>
      <c r="D8" s="432"/>
      <c r="E8" s="423"/>
      <c r="F8" s="423"/>
      <c r="G8" s="423"/>
      <c r="H8" s="430" t="s">
        <v>7</v>
      </c>
      <c r="I8" s="431"/>
      <c r="J8" s="430" t="s">
        <v>3</v>
      </c>
      <c r="K8" s="431"/>
      <c r="L8" s="430" t="s">
        <v>4</v>
      </c>
      <c r="M8" s="431"/>
      <c r="N8" s="423"/>
      <c r="O8" s="626"/>
      <c r="P8" s="627"/>
      <c r="Q8" s="626"/>
      <c r="R8" s="627"/>
      <c r="S8" s="626"/>
      <c r="T8" s="627"/>
      <c r="U8" s="432"/>
      <c r="V8" s="629"/>
      <c r="W8" s="82" t="s">
        <v>30</v>
      </c>
      <c r="X8" s="423"/>
      <c r="Y8" s="423"/>
      <c r="Z8" s="423"/>
      <c r="AA8" s="423"/>
      <c r="AB8" s="423"/>
      <c r="AC8" s="423"/>
      <c r="AD8" s="585"/>
      <c r="AE8" s="621"/>
      <c r="AF8" s="621"/>
      <c r="AG8" s="621"/>
      <c r="AH8" s="621"/>
      <c r="AI8" s="616"/>
      <c r="AJ8" s="5"/>
      <c r="AK8" s="5"/>
    </row>
    <row r="9" spans="1:37" s="8" customFormat="1" ht="117" customHeight="1" x14ac:dyDescent="0.25">
      <c r="A9" s="586" t="s">
        <v>179</v>
      </c>
      <c r="B9" s="587"/>
      <c r="C9" s="569">
        <v>1</v>
      </c>
      <c r="D9" s="592" t="s">
        <v>700</v>
      </c>
      <c r="E9" s="677" t="s">
        <v>57</v>
      </c>
      <c r="F9" s="681" t="s">
        <v>701</v>
      </c>
      <c r="G9" s="684" t="s">
        <v>702</v>
      </c>
      <c r="H9" s="568" t="s">
        <v>22</v>
      </c>
      <c r="I9" s="360">
        <f>IF(H9="Rara Vez",1,IF(H9="Improbable",1.9,IF(H9="Posible",3,IF(H9="Probable",4,IF(H9="Casi Seguro",5,0)))))</f>
        <v>1</v>
      </c>
      <c r="J9" s="569" t="s">
        <v>11</v>
      </c>
      <c r="K9" s="363">
        <f>IF(J9="Moderado",5,IF(J9="Mayor",10.1,IF(J9="Catastrófico",20.1,0)))</f>
        <v>5</v>
      </c>
      <c r="L9" s="550" t="str">
        <f>IF(M9=0,"",IF(M9&lt;=10,"Moderada",IF(M9&lt;=20,"Alta",IF(M9&lt;=100.5,"Extrema"))))</f>
        <v>Moderada</v>
      </c>
      <c r="M9" s="208">
        <f>+I9*K9</f>
        <v>5</v>
      </c>
      <c r="N9" s="369" t="s">
        <v>740</v>
      </c>
      <c r="O9" s="101" t="s">
        <v>51</v>
      </c>
      <c r="P9" s="101">
        <v>50</v>
      </c>
      <c r="Q9" s="101" t="s">
        <v>51</v>
      </c>
      <c r="R9" s="101">
        <v>2</v>
      </c>
      <c r="S9" s="102" t="s">
        <v>51</v>
      </c>
      <c r="T9" s="102">
        <v>100</v>
      </c>
      <c r="U9" s="360" t="s">
        <v>51</v>
      </c>
      <c r="V9" s="323">
        <v>100</v>
      </c>
      <c r="W9" s="176" t="s">
        <v>102</v>
      </c>
      <c r="X9" s="568" t="s">
        <v>22</v>
      </c>
      <c r="Y9" s="360">
        <f>IF(X9="Rara Vez",1,IF(X9="Improbable",1.9,IF(X9="Posible",3,IF(X9="Probable",4,IF(X9="Casi Seguro",5,0)))))</f>
        <v>1</v>
      </c>
      <c r="Z9" s="569" t="s">
        <v>11</v>
      </c>
      <c r="AA9" s="363">
        <f>IF(Z9="Moderado",5,IF(Z9="Mayor",10.1,IF(Z9="Catastrófico",20.1,0)))</f>
        <v>5</v>
      </c>
      <c r="AB9" s="550" t="str">
        <f>IF(AC9=0,"",IF(AC9&lt;=10,"Moderada",IF(AC9&lt;=20,"Alta",IF(AC9&lt;=100.5,"Extrema"))))</f>
        <v>Moderada</v>
      </c>
      <c r="AC9" s="191">
        <f>+Y9*AA9</f>
        <v>5</v>
      </c>
      <c r="AD9" s="687" t="s">
        <v>703</v>
      </c>
      <c r="AE9" s="140" t="s">
        <v>704</v>
      </c>
      <c r="AF9" s="372" t="s">
        <v>744</v>
      </c>
      <c r="AG9" s="141" t="s">
        <v>705</v>
      </c>
      <c r="AH9" s="372" t="s">
        <v>706</v>
      </c>
      <c r="AI9" s="103" t="s">
        <v>707</v>
      </c>
    </row>
    <row r="10" spans="1:37" s="8" customFormat="1" ht="117" customHeight="1" x14ac:dyDescent="0.25">
      <c r="A10" s="588"/>
      <c r="B10" s="589"/>
      <c r="C10" s="522"/>
      <c r="D10" s="526"/>
      <c r="E10" s="678"/>
      <c r="F10" s="682"/>
      <c r="G10" s="685"/>
      <c r="H10" s="521"/>
      <c r="I10" s="361">
        <f t="shared" ref="I10:I65" si="0">IF(H10="Rara Vez",1,IF(H10="Improbable",1.9,IF(H10="Posible",3,IF(H10="Probable",4,IF(H10="Casi Seguro",5,0)))))</f>
        <v>0</v>
      </c>
      <c r="J10" s="522"/>
      <c r="K10" s="364">
        <f t="shared" ref="K10:K65" si="1">IF(J10="Moderado",5,IF(J10="Mayor",10.1,IF(J10="Catastrófico",20.1,0)))</f>
        <v>0</v>
      </c>
      <c r="L10" s="527"/>
      <c r="M10" s="209">
        <f t="shared" ref="M10:M65" si="2">+I10*K10</f>
        <v>0</v>
      </c>
      <c r="N10" s="317" t="s">
        <v>741</v>
      </c>
      <c r="O10" s="87"/>
      <c r="P10" s="87"/>
      <c r="Q10" s="87"/>
      <c r="R10" s="87"/>
      <c r="S10" s="373"/>
      <c r="T10" s="373"/>
      <c r="U10" s="361"/>
      <c r="V10" s="324"/>
      <c r="W10" s="177"/>
      <c r="X10" s="521"/>
      <c r="Y10" s="361">
        <f t="shared" ref="Y10:Y66" si="3">IF(X10="Rara Vez",1,IF(X10="Improbable",1.9,IF(X10="Posible",3,IF(X10="Probable",4,IF(X10="Casi Seguro",5,0)))))</f>
        <v>0</v>
      </c>
      <c r="Z10" s="522"/>
      <c r="AA10" s="364">
        <f t="shared" ref="AA10:AA66" si="4">IF(Z10="Moderado",5,IF(Z10="Mayor",10.1,IF(Z10="Catastrófico",20.1,0)))</f>
        <v>0</v>
      </c>
      <c r="AB10" s="527"/>
      <c r="AC10" s="192">
        <f t="shared" ref="AC10:AC66" si="5">+Y10*AA10</f>
        <v>0</v>
      </c>
      <c r="AD10" s="688"/>
      <c r="AE10" s="376" t="s">
        <v>708</v>
      </c>
      <c r="AF10" s="370" t="s">
        <v>745</v>
      </c>
      <c r="AG10" s="90" t="s">
        <v>709</v>
      </c>
      <c r="AH10" s="370" t="s">
        <v>706</v>
      </c>
      <c r="AI10" s="104" t="s">
        <v>710</v>
      </c>
    </row>
    <row r="11" spans="1:37" s="8" customFormat="1" ht="117" customHeight="1" x14ac:dyDescent="0.25">
      <c r="A11" s="588"/>
      <c r="B11" s="589"/>
      <c r="C11" s="522"/>
      <c r="D11" s="526"/>
      <c r="E11" s="678"/>
      <c r="F11" s="682"/>
      <c r="G11" s="685"/>
      <c r="H11" s="521"/>
      <c r="I11" s="361">
        <f t="shared" si="0"/>
        <v>0</v>
      </c>
      <c r="J11" s="522"/>
      <c r="K11" s="364">
        <f t="shared" si="1"/>
        <v>0</v>
      </c>
      <c r="L11" s="527"/>
      <c r="M11" s="209">
        <f t="shared" si="2"/>
        <v>0</v>
      </c>
      <c r="N11" s="317" t="s">
        <v>742</v>
      </c>
      <c r="O11" s="87"/>
      <c r="P11" s="87"/>
      <c r="Q11" s="87"/>
      <c r="R11" s="87"/>
      <c r="S11" s="373"/>
      <c r="T11" s="373"/>
      <c r="U11" s="361"/>
      <c r="V11" s="324"/>
      <c r="W11" s="177"/>
      <c r="X11" s="521"/>
      <c r="Y11" s="361">
        <f t="shared" si="3"/>
        <v>0</v>
      </c>
      <c r="Z11" s="522"/>
      <c r="AA11" s="364">
        <f t="shared" si="4"/>
        <v>0</v>
      </c>
      <c r="AB11" s="527"/>
      <c r="AC11" s="192">
        <f t="shared" si="5"/>
        <v>0</v>
      </c>
      <c r="AD11" s="688"/>
      <c r="AE11" s="376" t="s">
        <v>711</v>
      </c>
      <c r="AF11" s="370" t="s">
        <v>746</v>
      </c>
      <c r="AG11" s="90" t="s">
        <v>712</v>
      </c>
      <c r="AH11" s="370" t="s">
        <v>189</v>
      </c>
      <c r="AI11" s="104" t="s">
        <v>710</v>
      </c>
    </row>
    <row r="12" spans="1:37" s="8" customFormat="1" ht="135.75" customHeight="1" thickBot="1" x14ac:dyDescent="0.3">
      <c r="A12" s="590"/>
      <c r="B12" s="591"/>
      <c r="C12" s="529"/>
      <c r="D12" s="593"/>
      <c r="E12" s="679"/>
      <c r="F12" s="683"/>
      <c r="G12" s="686"/>
      <c r="H12" s="528"/>
      <c r="I12" s="362">
        <f t="shared" si="0"/>
        <v>0</v>
      </c>
      <c r="J12" s="529"/>
      <c r="K12" s="365">
        <f t="shared" si="1"/>
        <v>0</v>
      </c>
      <c r="L12" s="530"/>
      <c r="M12" s="210">
        <f t="shared" si="2"/>
        <v>0</v>
      </c>
      <c r="N12" s="343" t="s">
        <v>743</v>
      </c>
      <c r="O12" s="105" t="s">
        <v>51</v>
      </c>
      <c r="P12" s="105">
        <v>50</v>
      </c>
      <c r="Q12" s="105" t="s">
        <v>51</v>
      </c>
      <c r="R12" s="105">
        <v>2</v>
      </c>
      <c r="S12" s="106" t="s">
        <v>51</v>
      </c>
      <c r="T12" s="106">
        <v>100</v>
      </c>
      <c r="U12" s="362"/>
      <c r="V12" s="325"/>
      <c r="W12" s="178" t="s">
        <v>99</v>
      </c>
      <c r="X12" s="528"/>
      <c r="Y12" s="362">
        <f t="shared" si="3"/>
        <v>0</v>
      </c>
      <c r="Z12" s="529"/>
      <c r="AA12" s="365">
        <f t="shared" si="4"/>
        <v>0</v>
      </c>
      <c r="AB12" s="530"/>
      <c r="AC12" s="193">
        <f t="shared" si="5"/>
        <v>0</v>
      </c>
      <c r="AD12" s="689"/>
      <c r="AE12" s="142" t="s">
        <v>713</v>
      </c>
      <c r="AF12" s="371" t="s">
        <v>747</v>
      </c>
      <c r="AG12" s="143" t="s">
        <v>712</v>
      </c>
      <c r="AH12" s="371" t="s">
        <v>189</v>
      </c>
      <c r="AI12" s="109" t="s">
        <v>710</v>
      </c>
    </row>
    <row r="13" spans="1:37" s="8" customFormat="1" ht="149.25" customHeight="1" thickBot="1" x14ac:dyDescent="0.3">
      <c r="A13" s="594" t="s">
        <v>198</v>
      </c>
      <c r="B13" s="595"/>
      <c r="C13" s="118">
        <v>2</v>
      </c>
      <c r="D13" s="119" t="s">
        <v>199</v>
      </c>
      <c r="E13" s="120" t="s">
        <v>57</v>
      </c>
      <c r="F13" s="121" t="s">
        <v>200</v>
      </c>
      <c r="G13" s="202" t="s">
        <v>77</v>
      </c>
      <c r="H13" s="200" t="s">
        <v>22</v>
      </c>
      <c r="I13" s="125">
        <f t="shared" si="0"/>
        <v>1</v>
      </c>
      <c r="J13" s="125" t="s">
        <v>11</v>
      </c>
      <c r="K13" s="146">
        <f t="shared" si="1"/>
        <v>5</v>
      </c>
      <c r="L13" s="201" t="str">
        <f t="shared" ref="L13:L64" si="6">IF(M13=0,"",IF(M13&lt;=10,"Moderada",IF(M13&lt;=20,"Alta",IF(M13&lt;=100.5,"Extrema"))))</f>
        <v>Moderada</v>
      </c>
      <c r="M13" s="211">
        <f t="shared" si="2"/>
        <v>5</v>
      </c>
      <c r="N13" s="122" t="s">
        <v>105</v>
      </c>
      <c r="O13" s="123" t="s">
        <v>51</v>
      </c>
      <c r="P13" s="123">
        <v>50</v>
      </c>
      <c r="Q13" s="123" t="s">
        <v>51</v>
      </c>
      <c r="R13" s="123">
        <v>2</v>
      </c>
      <c r="S13" s="124" t="s">
        <v>51</v>
      </c>
      <c r="T13" s="124">
        <v>100</v>
      </c>
      <c r="U13" s="125"/>
      <c r="V13" s="126"/>
      <c r="W13" s="179" t="s">
        <v>100</v>
      </c>
      <c r="X13" s="200" t="s">
        <v>22</v>
      </c>
      <c r="Y13" s="125">
        <f t="shared" si="3"/>
        <v>1</v>
      </c>
      <c r="Z13" s="125" t="s">
        <v>11</v>
      </c>
      <c r="AA13" s="146">
        <f t="shared" si="4"/>
        <v>5</v>
      </c>
      <c r="AB13" s="201" t="str">
        <f t="shared" ref="AB13:AB64" si="7">IF(AC13=0,"",IF(AC13&lt;=10,"Moderada",IF(AC13&lt;=20,"Alta",IF(AC13&lt;=100.5,"Extrema"))))</f>
        <v>Moderada</v>
      </c>
      <c r="AC13" s="194">
        <f t="shared" si="5"/>
        <v>5</v>
      </c>
      <c r="AD13" s="151"/>
      <c r="AE13" s="127" t="s">
        <v>154</v>
      </c>
      <c r="AF13" s="127" t="s">
        <v>133</v>
      </c>
      <c r="AG13" s="127" t="s">
        <v>100</v>
      </c>
      <c r="AH13" s="127" t="s">
        <v>129</v>
      </c>
      <c r="AI13" s="128" t="s">
        <v>874</v>
      </c>
    </row>
    <row r="14" spans="1:37" s="8" customFormat="1" ht="78" customHeight="1" x14ac:dyDescent="0.25">
      <c r="A14" s="551" t="s">
        <v>207</v>
      </c>
      <c r="B14" s="552"/>
      <c r="C14" s="592">
        <v>3</v>
      </c>
      <c r="D14" s="557" t="s">
        <v>218</v>
      </c>
      <c r="E14" s="560" t="s">
        <v>57</v>
      </c>
      <c r="F14" s="562" t="s">
        <v>209</v>
      </c>
      <c r="G14" s="333" t="s">
        <v>75</v>
      </c>
      <c r="H14" s="568" t="s">
        <v>22</v>
      </c>
      <c r="I14" s="360">
        <f t="shared" si="0"/>
        <v>1</v>
      </c>
      <c r="J14" s="569" t="s">
        <v>10</v>
      </c>
      <c r="K14" s="363">
        <f t="shared" si="1"/>
        <v>10.1</v>
      </c>
      <c r="L14" s="550" t="str">
        <f t="shared" si="6"/>
        <v>Alta</v>
      </c>
      <c r="M14" s="208">
        <f t="shared" si="2"/>
        <v>10.1</v>
      </c>
      <c r="N14" s="565" t="s">
        <v>714</v>
      </c>
      <c r="O14" s="101" t="s">
        <v>51</v>
      </c>
      <c r="P14" s="101">
        <v>50</v>
      </c>
      <c r="Q14" s="101" t="s">
        <v>51</v>
      </c>
      <c r="R14" s="101">
        <v>2</v>
      </c>
      <c r="S14" s="102" t="s">
        <v>51</v>
      </c>
      <c r="T14" s="102">
        <v>100</v>
      </c>
      <c r="U14" s="360"/>
      <c r="V14" s="390"/>
      <c r="W14" s="180" t="s">
        <v>102</v>
      </c>
      <c r="X14" s="568" t="s">
        <v>22</v>
      </c>
      <c r="Y14" s="360">
        <f t="shared" si="3"/>
        <v>1</v>
      </c>
      <c r="Z14" s="569" t="s">
        <v>10</v>
      </c>
      <c r="AA14" s="363">
        <f t="shared" si="4"/>
        <v>10.1</v>
      </c>
      <c r="AB14" s="550" t="str">
        <f t="shared" si="7"/>
        <v>Alta</v>
      </c>
      <c r="AC14" s="191">
        <f t="shared" si="5"/>
        <v>10.1</v>
      </c>
      <c r="AD14" s="690" t="s">
        <v>703</v>
      </c>
      <c r="AE14" s="633" t="s">
        <v>219</v>
      </c>
      <c r="AF14" s="557" t="s">
        <v>220</v>
      </c>
      <c r="AG14" s="557" t="s">
        <v>716</v>
      </c>
      <c r="AH14" s="557" t="s">
        <v>205</v>
      </c>
      <c r="AI14" s="560" t="s">
        <v>717</v>
      </c>
    </row>
    <row r="15" spans="1:37" s="8" customFormat="1" ht="78" customHeight="1" x14ac:dyDescent="0.25">
      <c r="A15" s="553"/>
      <c r="B15" s="554"/>
      <c r="C15" s="526"/>
      <c r="D15" s="558"/>
      <c r="E15" s="532"/>
      <c r="F15" s="563"/>
      <c r="G15" s="347" t="s">
        <v>215</v>
      </c>
      <c r="H15" s="521"/>
      <c r="I15" s="361">
        <f t="shared" si="0"/>
        <v>0</v>
      </c>
      <c r="J15" s="522"/>
      <c r="K15" s="364">
        <f t="shared" si="1"/>
        <v>0</v>
      </c>
      <c r="L15" s="527"/>
      <c r="M15" s="209">
        <f t="shared" si="2"/>
        <v>0</v>
      </c>
      <c r="N15" s="566"/>
      <c r="O15" s="87" t="s">
        <v>51</v>
      </c>
      <c r="P15" s="87">
        <v>50</v>
      </c>
      <c r="Q15" s="87" t="s">
        <v>51</v>
      </c>
      <c r="R15" s="87">
        <v>2</v>
      </c>
      <c r="S15" s="373" t="s">
        <v>51</v>
      </c>
      <c r="T15" s="373">
        <v>100</v>
      </c>
      <c r="U15" s="361" t="s">
        <v>51</v>
      </c>
      <c r="V15" s="324">
        <v>100</v>
      </c>
      <c r="W15" s="177" t="s">
        <v>102</v>
      </c>
      <c r="X15" s="521"/>
      <c r="Y15" s="361">
        <f t="shared" si="3"/>
        <v>0</v>
      </c>
      <c r="Z15" s="522"/>
      <c r="AA15" s="364">
        <f t="shared" si="4"/>
        <v>0</v>
      </c>
      <c r="AB15" s="527"/>
      <c r="AC15" s="192">
        <f t="shared" si="5"/>
        <v>0</v>
      </c>
      <c r="AD15" s="531"/>
      <c r="AE15" s="534"/>
      <c r="AF15" s="558"/>
      <c r="AG15" s="558"/>
      <c r="AH15" s="558"/>
      <c r="AI15" s="532"/>
    </row>
    <row r="16" spans="1:37" s="8" customFormat="1" ht="78" customHeight="1" x14ac:dyDescent="0.25">
      <c r="A16" s="553"/>
      <c r="B16" s="554"/>
      <c r="C16" s="526"/>
      <c r="D16" s="558"/>
      <c r="E16" s="532"/>
      <c r="F16" s="563" t="s">
        <v>43</v>
      </c>
      <c r="G16" s="347" t="s">
        <v>76</v>
      </c>
      <c r="H16" s="521"/>
      <c r="I16" s="361">
        <f t="shared" si="0"/>
        <v>0</v>
      </c>
      <c r="J16" s="522"/>
      <c r="K16" s="364">
        <f t="shared" si="1"/>
        <v>0</v>
      </c>
      <c r="L16" s="527"/>
      <c r="M16" s="209">
        <f t="shared" si="2"/>
        <v>0</v>
      </c>
      <c r="N16" s="566" t="s">
        <v>715</v>
      </c>
      <c r="O16" s="87" t="s">
        <v>51</v>
      </c>
      <c r="P16" s="87">
        <v>50</v>
      </c>
      <c r="Q16" s="87" t="s">
        <v>51</v>
      </c>
      <c r="R16" s="87">
        <v>2</v>
      </c>
      <c r="S16" s="373" t="s">
        <v>51</v>
      </c>
      <c r="T16" s="373">
        <v>100</v>
      </c>
      <c r="U16" s="361"/>
      <c r="V16" s="324"/>
      <c r="W16" s="177" t="s">
        <v>99</v>
      </c>
      <c r="X16" s="521"/>
      <c r="Y16" s="361">
        <f t="shared" si="3"/>
        <v>0</v>
      </c>
      <c r="Z16" s="522"/>
      <c r="AA16" s="364">
        <f t="shared" si="4"/>
        <v>0</v>
      </c>
      <c r="AB16" s="527"/>
      <c r="AC16" s="192">
        <f t="shared" si="5"/>
        <v>0</v>
      </c>
      <c r="AD16" s="531"/>
      <c r="AE16" s="534"/>
      <c r="AF16" s="558"/>
      <c r="AG16" s="558"/>
      <c r="AH16" s="558"/>
      <c r="AI16" s="532"/>
    </row>
    <row r="17" spans="1:35" s="8" customFormat="1" ht="78" customHeight="1" thickBot="1" x14ac:dyDescent="0.3">
      <c r="A17" s="555"/>
      <c r="B17" s="556"/>
      <c r="C17" s="593"/>
      <c r="D17" s="559"/>
      <c r="E17" s="561"/>
      <c r="F17" s="564"/>
      <c r="G17" s="334" t="s">
        <v>78</v>
      </c>
      <c r="H17" s="528"/>
      <c r="I17" s="362">
        <f t="shared" si="0"/>
        <v>0</v>
      </c>
      <c r="J17" s="529"/>
      <c r="K17" s="365">
        <f t="shared" si="1"/>
        <v>0</v>
      </c>
      <c r="L17" s="530"/>
      <c r="M17" s="210">
        <f t="shared" si="2"/>
        <v>0</v>
      </c>
      <c r="N17" s="567"/>
      <c r="O17" s="105" t="s">
        <v>51</v>
      </c>
      <c r="P17" s="105">
        <v>50</v>
      </c>
      <c r="Q17" s="105" t="s">
        <v>51</v>
      </c>
      <c r="R17" s="105">
        <v>2</v>
      </c>
      <c r="S17" s="106" t="s">
        <v>51</v>
      </c>
      <c r="T17" s="106">
        <v>100</v>
      </c>
      <c r="U17" s="362"/>
      <c r="V17" s="325"/>
      <c r="W17" s="178" t="s">
        <v>100</v>
      </c>
      <c r="X17" s="528"/>
      <c r="Y17" s="362">
        <f t="shared" si="3"/>
        <v>0</v>
      </c>
      <c r="Z17" s="529"/>
      <c r="AA17" s="365">
        <f t="shared" si="4"/>
        <v>0</v>
      </c>
      <c r="AB17" s="530"/>
      <c r="AC17" s="193">
        <f t="shared" si="5"/>
        <v>0</v>
      </c>
      <c r="AD17" s="691"/>
      <c r="AE17" s="634"/>
      <c r="AF17" s="559"/>
      <c r="AG17" s="559"/>
      <c r="AH17" s="559"/>
      <c r="AI17" s="561"/>
    </row>
    <row r="18" spans="1:35" s="8" customFormat="1" ht="78" customHeight="1" x14ac:dyDescent="0.25">
      <c r="A18" s="551" t="s">
        <v>221</v>
      </c>
      <c r="B18" s="552"/>
      <c r="C18" s="596">
        <v>4</v>
      </c>
      <c r="D18" s="598" t="s">
        <v>222</v>
      </c>
      <c r="E18" s="636" t="s">
        <v>57</v>
      </c>
      <c r="F18" s="392" t="s">
        <v>748</v>
      </c>
      <c r="G18" s="333" t="s">
        <v>75</v>
      </c>
      <c r="H18" s="568" t="s">
        <v>22</v>
      </c>
      <c r="I18" s="360">
        <f t="shared" si="0"/>
        <v>1</v>
      </c>
      <c r="J18" s="569" t="s">
        <v>13</v>
      </c>
      <c r="K18" s="363">
        <f t="shared" si="1"/>
        <v>20.100000000000001</v>
      </c>
      <c r="L18" s="550" t="str">
        <f>IF(M18=0,"",IF(M18&lt;=10,"Moderada",IF(M18&lt;=20,"Alta",IF(M18&lt;=100.5,"Extrema"))))</f>
        <v>Extrema</v>
      </c>
      <c r="M18" s="208">
        <f t="shared" si="2"/>
        <v>20.100000000000001</v>
      </c>
      <c r="N18" s="372" t="s">
        <v>224</v>
      </c>
      <c r="O18" s="101" t="s">
        <v>51</v>
      </c>
      <c r="P18" s="101">
        <v>50</v>
      </c>
      <c r="Q18" s="101" t="s">
        <v>51</v>
      </c>
      <c r="R18" s="101">
        <v>2</v>
      </c>
      <c r="S18" s="102" t="s">
        <v>51</v>
      </c>
      <c r="T18" s="102">
        <v>100</v>
      </c>
      <c r="U18" s="360"/>
      <c r="V18" s="323"/>
      <c r="W18" s="176" t="s">
        <v>102</v>
      </c>
      <c r="X18" s="568" t="s">
        <v>22</v>
      </c>
      <c r="Y18" s="360">
        <f t="shared" si="3"/>
        <v>1</v>
      </c>
      <c r="Z18" s="569" t="s">
        <v>13</v>
      </c>
      <c r="AA18" s="363">
        <f t="shared" si="4"/>
        <v>20.100000000000001</v>
      </c>
      <c r="AB18" s="550" t="str">
        <f t="shared" si="7"/>
        <v>Extrema</v>
      </c>
      <c r="AC18" s="191">
        <f t="shared" si="5"/>
        <v>20.100000000000001</v>
      </c>
      <c r="AD18" s="690" t="s">
        <v>123</v>
      </c>
      <c r="AE18" s="140" t="s">
        <v>225</v>
      </c>
      <c r="AF18" s="372" t="s">
        <v>226</v>
      </c>
      <c r="AG18" s="141" t="s">
        <v>227</v>
      </c>
      <c r="AH18" s="372" t="s">
        <v>228</v>
      </c>
      <c r="AI18" s="560" t="s">
        <v>717</v>
      </c>
    </row>
    <row r="19" spans="1:35" s="8" customFormat="1" ht="78" customHeight="1" x14ac:dyDescent="0.25">
      <c r="A19" s="553"/>
      <c r="B19" s="554"/>
      <c r="C19" s="548"/>
      <c r="D19" s="518"/>
      <c r="E19" s="519"/>
      <c r="F19" s="115" t="s">
        <v>750</v>
      </c>
      <c r="G19" s="347" t="s">
        <v>76</v>
      </c>
      <c r="H19" s="521"/>
      <c r="I19" s="361">
        <f t="shared" si="0"/>
        <v>0</v>
      </c>
      <c r="J19" s="522"/>
      <c r="K19" s="364">
        <f t="shared" si="1"/>
        <v>0</v>
      </c>
      <c r="L19" s="527"/>
      <c r="M19" s="209">
        <f t="shared" si="2"/>
        <v>0</v>
      </c>
      <c r="N19" s="370" t="s">
        <v>230</v>
      </c>
      <c r="O19" s="87" t="s">
        <v>51</v>
      </c>
      <c r="P19" s="87">
        <v>50</v>
      </c>
      <c r="Q19" s="87" t="s">
        <v>51</v>
      </c>
      <c r="R19" s="87">
        <v>2</v>
      </c>
      <c r="S19" s="373" t="s">
        <v>51</v>
      </c>
      <c r="T19" s="373">
        <v>100</v>
      </c>
      <c r="U19" s="361" t="s">
        <v>51</v>
      </c>
      <c r="V19" s="324">
        <v>100</v>
      </c>
      <c r="W19" s="181" t="s">
        <v>101</v>
      </c>
      <c r="X19" s="521"/>
      <c r="Y19" s="361">
        <f t="shared" si="3"/>
        <v>0</v>
      </c>
      <c r="Z19" s="522"/>
      <c r="AA19" s="364">
        <f t="shared" si="4"/>
        <v>0</v>
      </c>
      <c r="AB19" s="527"/>
      <c r="AC19" s="192">
        <f t="shared" si="5"/>
        <v>0</v>
      </c>
      <c r="AD19" s="531"/>
      <c r="AE19" s="376" t="s">
        <v>231</v>
      </c>
      <c r="AF19" s="370" t="s">
        <v>232</v>
      </c>
      <c r="AG19" s="144" t="s">
        <v>233</v>
      </c>
      <c r="AH19" s="370" t="s">
        <v>205</v>
      </c>
      <c r="AI19" s="532"/>
    </row>
    <row r="20" spans="1:35" s="8" customFormat="1" ht="78" customHeight="1" x14ac:dyDescent="0.25">
      <c r="A20" s="553"/>
      <c r="B20" s="554"/>
      <c r="C20" s="548"/>
      <c r="D20" s="518"/>
      <c r="E20" s="519"/>
      <c r="F20" s="570" t="s">
        <v>749</v>
      </c>
      <c r="G20" s="347" t="s">
        <v>89</v>
      </c>
      <c r="H20" s="521"/>
      <c r="I20" s="361">
        <f t="shared" si="0"/>
        <v>0</v>
      </c>
      <c r="J20" s="522"/>
      <c r="K20" s="364">
        <f t="shared" si="1"/>
        <v>0</v>
      </c>
      <c r="L20" s="527"/>
      <c r="M20" s="209">
        <f t="shared" si="2"/>
        <v>0</v>
      </c>
      <c r="N20" s="370" t="s">
        <v>234</v>
      </c>
      <c r="O20" s="87" t="s">
        <v>51</v>
      </c>
      <c r="P20" s="87">
        <v>50</v>
      </c>
      <c r="Q20" s="87" t="s">
        <v>51</v>
      </c>
      <c r="R20" s="87">
        <v>2</v>
      </c>
      <c r="S20" s="373" t="s">
        <v>51</v>
      </c>
      <c r="T20" s="373">
        <v>100</v>
      </c>
      <c r="U20" s="361"/>
      <c r="V20" s="324"/>
      <c r="W20" s="177" t="s">
        <v>102</v>
      </c>
      <c r="X20" s="521"/>
      <c r="Y20" s="361">
        <f t="shared" si="3"/>
        <v>0</v>
      </c>
      <c r="Z20" s="522"/>
      <c r="AA20" s="364">
        <f t="shared" si="4"/>
        <v>0</v>
      </c>
      <c r="AB20" s="527"/>
      <c r="AC20" s="192">
        <f t="shared" si="5"/>
        <v>0</v>
      </c>
      <c r="AD20" s="531"/>
      <c r="AE20" s="376" t="s">
        <v>235</v>
      </c>
      <c r="AF20" s="370" t="s">
        <v>236</v>
      </c>
      <c r="AG20" s="90" t="s">
        <v>227</v>
      </c>
      <c r="AH20" s="370" t="s">
        <v>205</v>
      </c>
      <c r="AI20" s="532"/>
    </row>
    <row r="21" spans="1:35" s="8" customFormat="1" ht="78" customHeight="1" thickBot="1" x14ac:dyDescent="0.3">
      <c r="A21" s="555"/>
      <c r="B21" s="556"/>
      <c r="C21" s="597"/>
      <c r="D21" s="599"/>
      <c r="E21" s="637"/>
      <c r="F21" s="571"/>
      <c r="G21" s="334" t="s">
        <v>97</v>
      </c>
      <c r="H21" s="528"/>
      <c r="I21" s="362">
        <f t="shared" si="0"/>
        <v>0</v>
      </c>
      <c r="J21" s="529"/>
      <c r="K21" s="365">
        <f t="shared" si="1"/>
        <v>0</v>
      </c>
      <c r="L21" s="530"/>
      <c r="M21" s="210">
        <f t="shared" si="2"/>
        <v>0</v>
      </c>
      <c r="N21" s="371" t="s">
        <v>237</v>
      </c>
      <c r="O21" s="105" t="s">
        <v>51</v>
      </c>
      <c r="P21" s="105">
        <v>50</v>
      </c>
      <c r="Q21" s="105" t="s">
        <v>51</v>
      </c>
      <c r="R21" s="105">
        <v>2</v>
      </c>
      <c r="S21" s="106" t="s">
        <v>51</v>
      </c>
      <c r="T21" s="106">
        <v>100</v>
      </c>
      <c r="U21" s="362"/>
      <c r="V21" s="325"/>
      <c r="W21" s="182" t="s">
        <v>101</v>
      </c>
      <c r="X21" s="528"/>
      <c r="Y21" s="362">
        <f t="shared" si="3"/>
        <v>0</v>
      </c>
      <c r="Z21" s="529"/>
      <c r="AA21" s="365">
        <f t="shared" si="4"/>
        <v>0</v>
      </c>
      <c r="AB21" s="530"/>
      <c r="AC21" s="193">
        <f t="shared" si="5"/>
        <v>0</v>
      </c>
      <c r="AD21" s="691"/>
      <c r="AE21" s="142" t="s">
        <v>238</v>
      </c>
      <c r="AF21" s="145" t="s">
        <v>239</v>
      </c>
      <c r="AG21" s="143" t="s">
        <v>227</v>
      </c>
      <c r="AH21" s="371" t="s">
        <v>189</v>
      </c>
      <c r="AI21" s="561"/>
    </row>
    <row r="22" spans="1:35" s="8" customFormat="1" ht="217.5" customHeight="1" thickBot="1" x14ac:dyDescent="0.3">
      <c r="A22" s="594" t="s">
        <v>240</v>
      </c>
      <c r="B22" s="595"/>
      <c r="C22" s="131">
        <v>5</v>
      </c>
      <c r="D22" s="132" t="s">
        <v>241</v>
      </c>
      <c r="E22" s="133" t="s">
        <v>57</v>
      </c>
      <c r="F22" s="134" t="s">
        <v>242</v>
      </c>
      <c r="G22" s="203" t="s">
        <v>75</v>
      </c>
      <c r="H22" s="200" t="s">
        <v>22</v>
      </c>
      <c r="I22" s="125">
        <f t="shared" si="0"/>
        <v>1</v>
      </c>
      <c r="J22" s="125" t="s">
        <v>10</v>
      </c>
      <c r="K22" s="146">
        <f t="shared" si="1"/>
        <v>10.1</v>
      </c>
      <c r="L22" s="201" t="str">
        <f t="shared" si="6"/>
        <v>Alta</v>
      </c>
      <c r="M22" s="211">
        <f t="shared" si="2"/>
        <v>10.1</v>
      </c>
      <c r="N22" s="135" t="s">
        <v>751</v>
      </c>
      <c r="O22" s="123" t="s">
        <v>51</v>
      </c>
      <c r="P22" s="123">
        <v>50</v>
      </c>
      <c r="Q22" s="123" t="s">
        <v>51</v>
      </c>
      <c r="R22" s="123">
        <v>2</v>
      </c>
      <c r="S22" s="124" t="s">
        <v>51</v>
      </c>
      <c r="T22" s="124">
        <v>100</v>
      </c>
      <c r="U22" s="125"/>
      <c r="V22" s="126"/>
      <c r="W22" s="183" t="s">
        <v>103</v>
      </c>
      <c r="X22" s="200" t="s">
        <v>22</v>
      </c>
      <c r="Y22" s="125">
        <f t="shared" si="3"/>
        <v>1</v>
      </c>
      <c r="Z22" s="125" t="s">
        <v>10</v>
      </c>
      <c r="AA22" s="146">
        <f t="shared" si="4"/>
        <v>10.1</v>
      </c>
      <c r="AB22" s="201" t="str">
        <f t="shared" si="7"/>
        <v>Alta</v>
      </c>
      <c r="AC22" s="194">
        <f t="shared" si="5"/>
        <v>10.1</v>
      </c>
      <c r="AD22" s="151"/>
      <c r="AE22" s="127" t="s">
        <v>875</v>
      </c>
      <c r="AF22" s="127" t="s">
        <v>140</v>
      </c>
      <c r="AG22" s="127" t="s">
        <v>100</v>
      </c>
      <c r="AH22" s="127" t="s">
        <v>197</v>
      </c>
      <c r="AI22" s="128" t="s">
        <v>876</v>
      </c>
    </row>
    <row r="23" spans="1:35" s="8" customFormat="1" ht="75" customHeight="1" x14ac:dyDescent="0.25">
      <c r="A23" s="600" t="s">
        <v>249</v>
      </c>
      <c r="B23" s="601"/>
      <c r="C23" s="604">
        <v>6</v>
      </c>
      <c r="D23" s="605" t="s">
        <v>250</v>
      </c>
      <c r="E23" s="673" t="s">
        <v>251</v>
      </c>
      <c r="F23" s="694" t="s">
        <v>75</v>
      </c>
      <c r="G23" s="692" t="s">
        <v>75</v>
      </c>
      <c r="H23" s="752" t="s">
        <v>12</v>
      </c>
      <c r="I23" s="355">
        <f t="shared" si="0"/>
        <v>1.9</v>
      </c>
      <c r="J23" s="723" t="s">
        <v>10</v>
      </c>
      <c r="K23" s="147">
        <f t="shared" si="1"/>
        <v>10.1</v>
      </c>
      <c r="L23" s="753" t="str">
        <f t="shared" si="6"/>
        <v>Alta</v>
      </c>
      <c r="M23" s="212">
        <f t="shared" si="2"/>
        <v>19.189999999999998</v>
      </c>
      <c r="N23" s="356" t="s">
        <v>252</v>
      </c>
      <c r="O23" s="98" t="s">
        <v>51</v>
      </c>
      <c r="P23" s="98">
        <v>50</v>
      </c>
      <c r="Q23" s="98" t="s">
        <v>51</v>
      </c>
      <c r="R23" s="98">
        <v>2</v>
      </c>
      <c r="S23" s="99" t="s">
        <v>51</v>
      </c>
      <c r="T23" s="99">
        <v>100</v>
      </c>
      <c r="U23" s="355"/>
      <c r="V23" s="100"/>
      <c r="W23" s="184" t="s">
        <v>99</v>
      </c>
      <c r="X23" s="752" t="s">
        <v>12</v>
      </c>
      <c r="Y23" s="355">
        <f t="shared" si="3"/>
        <v>1.9</v>
      </c>
      <c r="Z23" s="723" t="s">
        <v>10</v>
      </c>
      <c r="AA23" s="147">
        <f t="shared" si="4"/>
        <v>10.1</v>
      </c>
      <c r="AB23" s="753" t="str">
        <f t="shared" si="7"/>
        <v>Alta</v>
      </c>
      <c r="AC23" s="195">
        <f t="shared" si="5"/>
        <v>19.189999999999998</v>
      </c>
      <c r="AD23" s="754" t="s">
        <v>703</v>
      </c>
      <c r="AE23" s="748" t="s">
        <v>190</v>
      </c>
      <c r="AF23" s="748" t="s">
        <v>877</v>
      </c>
      <c r="AG23" s="748" t="s">
        <v>878</v>
      </c>
      <c r="AH23" s="748" t="s">
        <v>197</v>
      </c>
      <c r="AI23" s="750" t="s">
        <v>879</v>
      </c>
    </row>
    <row r="24" spans="1:35" s="8" customFormat="1" ht="91.5" customHeight="1" thickBot="1" x14ac:dyDescent="0.3">
      <c r="A24" s="602"/>
      <c r="B24" s="603"/>
      <c r="C24" s="573"/>
      <c r="D24" s="606"/>
      <c r="E24" s="674"/>
      <c r="F24" s="695"/>
      <c r="G24" s="693"/>
      <c r="H24" s="698"/>
      <c r="I24" s="377">
        <f t="shared" si="0"/>
        <v>0</v>
      </c>
      <c r="J24" s="701"/>
      <c r="K24" s="148">
        <f t="shared" si="1"/>
        <v>0</v>
      </c>
      <c r="L24" s="524"/>
      <c r="M24" s="213">
        <f t="shared" si="2"/>
        <v>0</v>
      </c>
      <c r="N24" s="344" t="s">
        <v>256</v>
      </c>
      <c r="O24" s="136" t="s">
        <v>51</v>
      </c>
      <c r="P24" s="136">
        <v>50</v>
      </c>
      <c r="Q24" s="136" t="s">
        <v>51</v>
      </c>
      <c r="R24" s="136">
        <v>2</v>
      </c>
      <c r="S24" s="374" t="s">
        <v>51</v>
      </c>
      <c r="T24" s="374">
        <v>100</v>
      </c>
      <c r="U24" s="377"/>
      <c r="V24" s="137"/>
      <c r="W24" s="185" t="s">
        <v>100</v>
      </c>
      <c r="X24" s="698"/>
      <c r="Y24" s="377">
        <f t="shared" si="3"/>
        <v>0</v>
      </c>
      <c r="Z24" s="701"/>
      <c r="AA24" s="148">
        <f t="shared" si="4"/>
        <v>0</v>
      </c>
      <c r="AB24" s="524"/>
      <c r="AC24" s="196">
        <f t="shared" si="5"/>
        <v>0</v>
      </c>
      <c r="AD24" s="755"/>
      <c r="AE24" s="749"/>
      <c r="AF24" s="749"/>
      <c r="AG24" s="749"/>
      <c r="AH24" s="749"/>
      <c r="AI24" s="751"/>
    </row>
    <row r="25" spans="1:35" s="8" customFormat="1" ht="96.75" customHeight="1" x14ac:dyDescent="0.25">
      <c r="A25" s="551" t="s">
        <v>260</v>
      </c>
      <c r="B25" s="552"/>
      <c r="C25" s="592">
        <v>7</v>
      </c>
      <c r="D25" s="598" t="s">
        <v>261</v>
      </c>
      <c r="E25" s="636" t="s">
        <v>57</v>
      </c>
      <c r="F25" s="399" t="s">
        <v>262</v>
      </c>
      <c r="G25" s="333" t="s">
        <v>88</v>
      </c>
      <c r="H25" s="568" t="s">
        <v>22</v>
      </c>
      <c r="I25" s="360">
        <f t="shared" si="0"/>
        <v>1</v>
      </c>
      <c r="J25" s="569" t="s">
        <v>13</v>
      </c>
      <c r="K25" s="363">
        <f t="shared" si="1"/>
        <v>20.100000000000001</v>
      </c>
      <c r="L25" s="550" t="str">
        <f t="shared" si="6"/>
        <v>Extrema</v>
      </c>
      <c r="M25" s="208">
        <f t="shared" si="2"/>
        <v>20.100000000000001</v>
      </c>
      <c r="N25" s="369" t="s">
        <v>718</v>
      </c>
      <c r="O25" s="101" t="s">
        <v>51</v>
      </c>
      <c r="P25" s="101">
        <v>50</v>
      </c>
      <c r="Q25" s="101" t="s">
        <v>51</v>
      </c>
      <c r="R25" s="101">
        <v>2</v>
      </c>
      <c r="S25" s="102" t="s">
        <v>51</v>
      </c>
      <c r="T25" s="102">
        <v>100</v>
      </c>
      <c r="U25" s="360"/>
      <c r="V25" s="323"/>
      <c r="W25" s="180" t="s">
        <v>101</v>
      </c>
      <c r="X25" s="568" t="s">
        <v>22</v>
      </c>
      <c r="Y25" s="360">
        <f t="shared" si="3"/>
        <v>1</v>
      </c>
      <c r="Z25" s="569" t="s">
        <v>13</v>
      </c>
      <c r="AA25" s="363">
        <f t="shared" si="4"/>
        <v>20.100000000000001</v>
      </c>
      <c r="AB25" s="550" t="str">
        <f t="shared" si="7"/>
        <v>Extrema</v>
      </c>
      <c r="AC25" s="191">
        <f t="shared" si="5"/>
        <v>20.100000000000001</v>
      </c>
      <c r="AD25" s="690" t="s">
        <v>123</v>
      </c>
      <c r="AE25" s="138" t="s">
        <v>151</v>
      </c>
      <c r="AF25" s="138" t="s">
        <v>160</v>
      </c>
      <c r="AG25" s="138" t="s">
        <v>101</v>
      </c>
      <c r="AH25" s="138" t="s">
        <v>132</v>
      </c>
      <c r="AI25" s="750" t="s">
        <v>880</v>
      </c>
    </row>
    <row r="26" spans="1:35" s="8" customFormat="1" ht="129.75" customHeight="1" x14ac:dyDescent="0.25">
      <c r="A26" s="553"/>
      <c r="B26" s="554"/>
      <c r="C26" s="526"/>
      <c r="D26" s="518"/>
      <c r="E26" s="519"/>
      <c r="F26" s="386" t="s">
        <v>267</v>
      </c>
      <c r="G26" s="347" t="s">
        <v>86</v>
      </c>
      <c r="H26" s="521"/>
      <c r="I26" s="361">
        <f t="shared" si="0"/>
        <v>0</v>
      </c>
      <c r="J26" s="522"/>
      <c r="K26" s="364">
        <f t="shared" si="1"/>
        <v>0</v>
      </c>
      <c r="L26" s="527"/>
      <c r="M26" s="209">
        <f t="shared" si="2"/>
        <v>0</v>
      </c>
      <c r="N26" s="317" t="s">
        <v>719</v>
      </c>
      <c r="O26" s="87" t="s">
        <v>51</v>
      </c>
      <c r="P26" s="87">
        <v>50</v>
      </c>
      <c r="Q26" s="87" t="s">
        <v>51</v>
      </c>
      <c r="R26" s="87">
        <v>2</v>
      </c>
      <c r="S26" s="373" t="s">
        <v>51</v>
      </c>
      <c r="T26" s="373">
        <v>100</v>
      </c>
      <c r="U26" s="361" t="s">
        <v>51</v>
      </c>
      <c r="V26" s="324">
        <v>100</v>
      </c>
      <c r="W26" s="177" t="s">
        <v>102</v>
      </c>
      <c r="X26" s="521"/>
      <c r="Y26" s="361">
        <f t="shared" si="3"/>
        <v>0</v>
      </c>
      <c r="Z26" s="522"/>
      <c r="AA26" s="364">
        <f t="shared" si="4"/>
        <v>0</v>
      </c>
      <c r="AB26" s="527"/>
      <c r="AC26" s="192">
        <f t="shared" si="5"/>
        <v>0</v>
      </c>
      <c r="AD26" s="531"/>
      <c r="AE26" s="89" t="s">
        <v>150</v>
      </c>
      <c r="AF26" s="89" t="s">
        <v>130</v>
      </c>
      <c r="AG26" s="89" t="s">
        <v>131</v>
      </c>
      <c r="AH26" s="89" t="s">
        <v>132</v>
      </c>
      <c r="AI26" s="751"/>
    </row>
    <row r="27" spans="1:35" s="8" customFormat="1" ht="80.25" customHeight="1" x14ac:dyDescent="0.25">
      <c r="A27" s="553"/>
      <c r="B27" s="554"/>
      <c r="C27" s="526"/>
      <c r="D27" s="518"/>
      <c r="E27" s="519"/>
      <c r="F27" s="563" t="s">
        <v>271</v>
      </c>
      <c r="G27" s="347" t="s">
        <v>106</v>
      </c>
      <c r="H27" s="521"/>
      <c r="I27" s="361">
        <f t="shared" si="0"/>
        <v>0</v>
      </c>
      <c r="J27" s="522"/>
      <c r="K27" s="364">
        <f t="shared" si="1"/>
        <v>0</v>
      </c>
      <c r="L27" s="527"/>
      <c r="M27" s="209">
        <f t="shared" si="2"/>
        <v>0</v>
      </c>
      <c r="N27" s="317" t="s">
        <v>720</v>
      </c>
      <c r="O27" s="87" t="s">
        <v>51</v>
      </c>
      <c r="P27" s="87">
        <v>50</v>
      </c>
      <c r="Q27" s="87" t="s">
        <v>51</v>
      </c>
      <c r="R27" s="87">
        <v>2</v>
      </c>
      <c r="S27" s="373" t="s">
        <v>51</v>
      </c>
      <c r="T27" s="373">
        <v>100</v>
      </c>
      <c r="U27" s="361"/>
      <c r="V27" s="324"/>
      <c r="W27" s="177" t="s">
        <v>99</v>
      </c>
      <c r="X27" s="521"/>
      <c r="Y27" s="361">
        <f t="shared" si="3"/>
        <v>0</v>
      </c>
      <c r="Z27" s="522"/>
      <c r="AA27" s="364">
        <f t="shared" si="4"/>
        <v>0</v>
      </c>
      <c r="AB27" s="527"/>
      <c r="AC27" s="192">
        <f t="shared" si="5"/>
        <v>0</v>
      </c>
      <c r="AD27" s="531"/>
      <c r="AE27" s="89" t="s">
        <v>134</v>
      </c>
      <c r="AF27" s="89" t="s">
        <v>135</v>
      </c>
      <c r="AG27" s="89" t="s">
        <v>99</v>
      </c>
      <c r="AH27" s="89" t="s">
        <v>129</v>
      </c>
      <c r="AI27" s="751"/>
    </row>
    <row r="28" spans="1:35" s="8" customFormat="1" ht="137.25" customHeight="1" x14ac:dyDescent="0.25">
      <c r="A28" s="553"/>
      <c r="B28" s="554"/>
      <c r="C28" s="526"/>
      <c r="D28" s="518"/>
      <c r="E28" s="519"/>
      <c r="F28" s="563"/>
      <c r="G28" s="347"/>
      <c r="H28" s="521"/>
      <c r="I28" s="361">
        <f t="shared" si="0"/>
        <v>0</v>
      </c>
      <c r="J28" s="522"/>
      <c r="K28" s="364">
        <f t="shared" si="1"/>
        <v>0</v>
      </c>
      <c r="L28" s="527"/>
      <c r="M28" s="209">
        <f t="shared" si="2"/>
        <v>0</v>
      </c>
      <c r="N28" s="317" t="s">
        <v>721</v>
      </c>
      <c r="O28" s="87" t="s">
        <v>51</v>
      </c>
      <c r="P28" s="87">
        <v>50</v>
      </c>
      <c r="Q28" s="87" t="s">
        <v>51</v>
      </c>
      <c r="R28" s="87">
        <v>2</v>
      </c>
      <c r="S28" s="373" t="s">
        <v>51</v>
      </c>
      <c r="T28" s="373">
        <v>100</v>
      </c>
      <c r="U28" s="361"/>
      <c r="V28" s="324"/>
      <c r="W28" s="177" t="s">
        <v>100</v>
      </c>
      <c r="X28" s="521"/>
      <c r="Y28" s="361">
        <f t="shared" si="3"/>
        <v>0</v>
      </c>
      <c r="Z28" s="522"/>
      <c r="AA28" s="364">
        <f t="shared" si="4"/>
        <v>0</v>
      </c>
      <c r="AB28" s="527"/>
      <c r="AC28" s="192">
        <f t="shared" si="5"/>
        <v>0</v>
      </c>
      <c r="AD28" s="531"/>
      <c r="AE28" s="89" t="s">
        <v>154</v>
      </c>
      <c r="AF28" s="89" t="s">
        <v>133</v>
      </c>
      <c r="AG28" s="89" t="s">
        <v>100</v>
      </c>
      <c r="AH28" s="89" t="s">
        <v>129</v>
      </c>
      <c r="AI28" s="756"/>
    </row>
    <row r="29" spans="1:35" s="8" customFormat="1" ht="72" customHeight="1" x14ac:dyDescent="0.25">
      <c r="A29" s="553"/>
      <c r="B29" s="554"/>
      <c r="C29" s="548">
        <v>8</v>
      </c>
      <c r="D29" s="548" t="s">
        <v>278</v>
      </c>
      <c r="E29" s="607" t="s">
        <v>57</v>
      </c>
      <c r="F29" s="348" t="s">
        <v>279</v>
      </c>
      <c r="G29" s="347" t="s">
        <v>89</v>
      </c>
      <c r="H29" s="521" t="s">
        <v>22</v>
      </c>
      <c r="I29" s="361">
        <f t="shared" si="0"/>
        <v>1</v>
      </c>
      <c r="J29" s="522" t="s">
        <v>13</v>
      </c>
      <c r="K29" s="364">
        <f t="shared" si="1"/>
        <v>20.100000000000001</v>
      </c>
      <c r="L29" s="527" t="str">
        <f t="shared" si="6"/>
        <v>Extrema</v>
      </c>
      <c r="M29" s="209">
        <f t="shared" si="2"/>
        <v>20.100000000000001</v>
      </c>
      <c r="N29" s="91" t="s">
        <v>869</v>
      </c>
      <c r="O29" s="87" t="s">
        <v>51</v>
      </c>
      <c r="P29" s="87">
        <v>50</v>
      </c>
      <c r="Q29" s="87" t="s">
        <v>51</v>
      </c>
      <c r="R29" s="87">
        <v>2</v>
      </c>
      <c r="S29" s="373" t="s">
        <v>51</v>
      </c>
      <c r="T29" s="373">
        <v>100</v>
      </c>
      <c r="U29" s="361"/>
      <c r="V29" s="324"/>
      <c r="W29" s="177" t="s">
        <v>101</v>
      </c>
      <c r="X29" s="521" t="s">
        <v>22</v>
      </c>
      <c r="Y29" s="361">
        <f t="shared" si="3"/>
        <v>1</v>
      </c>
      <c r="Z29" s="522" t="s">
        <v>13</v>
      </c>
      <c r="AA29" s="364">
        <f t="shared" si="4"/>
        <v>20.100000000000001</v>
      </c>
      <c r="AB29" s="527" t="str">
        <f t="shared" si="7"/>
        <v>Extrema</v>
      </c>
      <c r="AC29" s="192">
        <f t="shared" si="5"/>
        <v>20.100000000000001</v>
      </c>
      <c r="AD29" s="531" t="s">
        <v>123</v>
      </c>
      <c r="AE29" s="89" t="s">
        <v>128</v>
      </c>
      <c r="AF29" s="89" t="s">
        <v>170</v>
      </c>
      <c r="AG29" s="89" t="s">
        <v>125</v>
      </c>
      <c r="AH29" s="89" t="s">
        <v>129</v>
      </c>
      <c r="AI29" s="721" t="s">
        <v>169</v>
      </c>
    </row>
    <row r="30" spans="1:35" s="8" customFormat="1" ht="101.25" customHeight="1" x14ac:dyDescent="0.25">
      <c r="A30" s="553"/>
      <c r="B30" s="554"/>
      <c r="C30" s="548"/>
      <c r="D30" s="548"/>
      <c r="E30" s="607"/>
      <c r="F30" s="348" t="s">
        <v>722</v>
      </c>
      <c r="G30" s="347" t="s">
        <v>76</v>
      </c>
      <c r="H30" s="521"/>
      <c r="I30" s="361">
        <f t="shared" si="0"/>
        <v>0</v>
      </c>
      <c r="J30" s="522"/>
      <c r="K30" s="364">
        <f t="shared" si="1"/>
        <v>0</v>
      </c>
      <c r="L30" s="527"/>
      <c r="M30" s="209">
        <f t="shared" si="2"/>
        <v>0</v>
      </c>
      <c r="N30" s="375" t="s">
        <v>723</v>
      </c>
      <c r="O30" s="87" t="s">
        <v>51</v>
      </c>
      <c r="P30" s="87">
        <v>50</v>
      </c>
      <c r="Q30" s="87" t="s">
        <v>51</v>
      </c>
      <c r="R30" s="87">
        <v>2</v>
      </c>
      <c r="S30" s="373" t="s">
        <v>51</v>
      </c>
      <c r="T30" s="373">
        <v>100</v>
      </c>
      <c r="U30" s="361" t="s">
        <v>51</v>
      </c>
      <c r="V30" s="391">
        <v>100</v>
      </c>
      <c r="W30" s="177" t="s">
        <v>102</v>
      </c>
      <c r="X30" s="521"/>
      <c r="Y30" s="361">
        <f t="shared" si="3"/>
        <v>0</v>
      </c>
      <c r="Z30" s="522"/>
      <c r="AA30" s="364">
        <f t="shared" si="4"/>
        <v>0</v>
      </c>
      <c r="AB30" s="527"/>
      <c r="AC30" s="192">
        <f t="shared" si="5"/>
        <v>0</v>
      </c>
      <c r="AD30" s="531"/>
      <c r="AE30" s="89" t="s">
        <v>150</v>
      </c>
      <c r="AF30" s="89" t="s">
        <v>130</v>
      </c>
      <c r="AG30" s="89" t="s">
        <v>131</v>
      </c>
      <c r="AH30" s="89" t="s">
        <v>132</v>
      </c>
      <c r="AI30" s="751"/>
    </row>
    <row r="31" spans="1:35" s="8" customFormat="1" ht="114" customHeight="1" x14ac:dyDescent="0.25">
      <c r="A31" s="553"/>
      <c r="B31" s="554"/>
      <c r="C31" s="548"/>
      <c r="D31" s="548"/>
      <c r="E31" s="607"/>
      <c r="F31" s="348"/>
      <c r="G31" s="347" t="s">
        <v>75</v>
      </c>
      <c r="H31" s="521"/>
      <c r="I31" s="361">
        <f t="shared" si="0"/>
        <v>0</v>
      </c>
      <c r="J31" s="522"/>
      <c r="K31" s="364">
        <f t="shared" si="1"/>
        <v>0</v>
      </c>
      <c r="L31" s="527"/>
      <c r="M31" s="209">
        <f t="shared" si="2"/>
        <v>0</v>
      </c>
      <c r="N31" s="375" t="s">
        <v>724</v>
      </c>
      <c r="O31" s="87" t="s">
        <v>51</v>
      </c>
      <c r="P31" s="87">
        <v>50</v>
      </c>
      <c r="Q31" s="87" t="s">
        <v>51</v>
      </c>
      <c r="R31" s="87">
        <v>2</v>
      </c>
      <c r="S31" s="373" t="s">
        <v>51</v>
      </c>
      <c r="T31" s="373">
        <v>100</v>
      </c>
      <c r="U31" s="361"/>
      <c r="V31" s="391"/>
      <c r="W31" s="177" t="s">
        <v>99</v>
      </c>
      <c r="X31" s="521"/>
      <c r="Y31" s="361">
        <f t="shared" si="3"/>
        <v>0</v>
      </c>
      <c r="Z31" s="522"/>
      <c r="AA31" s="364">
        <f t="shared" si="4"/>
        <v>0</v>
      </c>
      <c r="AB31" s="527"/>
      <c r="AC31" s="192">
        <f t="shared" si="5"/>
        <v>0</v>
      </c>
      <c r="AD31" s="531"/>
      <c r="AE31" s="89" t="s">
        <v>134</v>
      </c>
      <c r="AF31" s="89" t="s">
        <v>135</v>
      </c>
      <c r="AG31" s="89" t="s">
        <v>99</v>
      </c>
      <c r="AH31" s="89" t="s">
        <v>129</v>
      </c>
      <c r="AI31" s="756"/>
    </row>
    <row r="32" spans="1:35" s="8" customFormat="1" ht="128.25" customHeight="1" x14ac:dyDescent="0.25">
      <c r="A32" s="553"/>
      <c r="B32" s="554"/>
      <c r="C32" s="542">
        <v>9</v>
      </c>
      <c r="D32" s="537" t="s">
        <v>284</v>
      </c>
      <c r="E32" s="544" t="s">
        <v>57</v>
      </c>
      <c r="F32" s="386" t="s">
        <v>725</v>
      </c>
      <c r="G32" s="347" t="s">
        <v>76</v>
      </c>
      <c r="H32" s="521" t="s">
        <v>12</v>
      </c>
      <c r="I32" s="361">
        <f t="shared" si="0"/>
        <v>1.9</v>
      </c>
      <c r="J32" s="522" t="s">
        <v>13</v>
      </c>
      <c r="K32" s="364">
        <f t="shared" si="1"/>
        <v>20.100000000000001</v>
      </c>
      <c r="L32" s="527" t="str">
        <f t="shared" si="6"/>
        <v>Extrema</v>
      </c>
      <c r="M32" s="209">
        <f t="shared" si="2"/>
        <v>38.19</v>
      </c>
      <c r="N32" s="375" t="s">
        <v>726</v>
      </c>
      <c r="O32" s="87" t="s">
        <v>51</v>
      </c>
      <c r="P32" s="87">
        <v>50</v>
      </c>
      <c r="Q32" s="87" t="s">
        <v>51</v>
      </c>
      <c r="R32" s="87">
        <v>2</v>
      </c>
      <c r="S32" s="373" t="s">
        <v>51</v>
      </c>
      <c r="T32" s="373">
        <v>100</v>
      </c>
      <c r="U32" s="361"/>
      <c r="V32" s="391"/>
      <c r="W32" s="177" t="s">
        <v>100</v>
      </c>
      <c r="X32" s="521" t="s">
        <v>22</v>
      </c>
      <c r="Y32" s="361">
        <f t="shared" si="3"/>
        <v>1</v>
      </c>
      <c r="Z32" s="522" t="s">
        <v>13</v>
      </c>
      <c r="AA32" s="364">
        <f t="shared" si="4"/>
        <v>20.100000000000001</v>
      </c>
      <c r="AB32" s="527" t="str">
        <f t="shared" si="7"/>
        <v>Extrema</v>
      </c>
      <c r="AC32" s="192">
        <f t="shared" si="5"/>
        <v>20.100000000000001</v>
      </c>
      <c r="AD32" s="531" t="s">
        <v>123</v>
      </c>
      <c r="AE32" s="89" t="s">
        <v>154</v>
      </c>
      <c r="AF32" s="89" t="s">
        <v>133</v>
      </c>
      <c r="AG32" s="89" t="s">
        <v>100</v>
      </c>
      <c r="AH32" s="89" t="s">
        <v>129</v>
      </c>
      <c r="AI32" s="721" t="s">
        <v>879</v>
      </c>
    </row>
    <row r="33" spans="1:35" s="8" customFormat="1" ht="122.25" customHeight="1" x14ac:dyDescent="0.25">
      <c r="A33" s="553"/>
      <c r="B33" s="554"/>
      <c r="C33" s="542"/>
      <c r="D33" s="537"/>
      <c r="E33" s="544"/>
      <c r="F33" s="348" t="s">
        <v>727</v>
      </c>
      <c r="G33" s="347" t="s">
        <v>97</v>
      </c>
      <c r="H33" s="521"/>
      <c r="I33" s="361">
        <f t="shared" si="0"/>
        <v>0</v>
      </c>
      <c r="J33" s="522"/>
      <c r="K33" s="364">
        <f t="shared" si="1"/>
        <v>0</v>
      </c>
      <c r="L33" s="527"/>
      <c r="M33" s="209">
        <f t="shared" si="2"/>
        <v>0</v>
      </c>
      <c r="N33" s="375" t="s">
        <v>881</v>
      </c>
      <c r="O33" s="87" t="s">
        <v>51</v>
      </c>
      <c r="P33" s="87">
        <v>50</v>
      </c>
      <c r="Q33" s="87" t="s">
        <v>51</v>
      </c>
      <c r="R33" s="87">
        <v>2</v>
      </c>
      <c r="S33" s="373" t="s">
        <v>51</v>
      </c>
      <c r="T33" s="373">
        <v>100</v>
      </c>
      <c r="U33" s="361"/>
      <c r="V33" s="391"/>
      <c r="W33" s="177" t="s">
        <v>102</v>
      </c>
      <c r="X33" s="521"/>
      <c r="Y33" s="361">
        <f t="shared" si="3"/>
        <v>0</v>
      </c>
      <c r="Z33" s="522"/>
      <c r="AA33" s="364">
        <f t="shared" si="4"/>
        <v>0</v>
      </c>
      <c r="AB33" s="527"/>
      <c r="AC33" s="192">
        <f t="shared" si="5"/>
        <v>0</v>
      </c>
      <c r="AD33" s="531"/>
      <c r="AE33" s="89" t="s">
        <v>128</v>
      </c>
      <c r="AF33" s="89" t="s">
        <v>170</v>
      </c>
      <c r="AG33" s="89" t="s">
        <v>125</v>
      </c>
      <c r="AH33" s="89" t="s">
        <v>129</v>
      </c>
      <c r="AI33" s="756"/>
    </row>
    <row r="34" spans="1:35" s="8" customFormat="1" ht="97.5" customHeight="1" x14ac:dyDescent="0.25">
      <c r="A34" s="553"/>
      <c r="B34" s="554"/>
      <c r="C34" s="324">
        <v>10</v>
      </c>
      <c r="D34" s="375" t="s">
        <v>289</v>
      </c>
      <c r="E34" s="341" t="s">
        <v>57</v>
      </c>
      <c r="F34" s="386" t="s">
        <v>290</v>
      </c>
      <c r="G34" s="347" t="s">
        <v>88</v>
      </c>
      <c r="H34" s="358" t="s">
        <v>15</v>
      </c>
      <c r="I34" s="361">
        <f t="shared" si="0"/>
        <v>3</v>
      </c>
      <c r="J34" s="361" t="s">
        <v>10</v>
      </c>
      <c r="K34" s="364">
        <f t="shared" si="1"/>
        <v>10.1</v>
      </c>
      <c r="L34" s="329" t="str">
        <f t="shared" si="6"/>
        <v>Extrema</v>
      </c>
      <c r="M34" s="209">
        <f t="shared" si="2"/>
        <v>30.299999999999997</v>
      </c>
      <c r="N34" s="375" t="s">
        <v>728</v>
      </c>
      <c r="O34" s="87" t="s">
        <v>51</v>
      </c>
      <c r="P34" s="87">
        <v>50</v>
      </c>
      <c r="Q34" s="87" t="s">
        <v>51</v>
      </c>
      <c r="R34" s="87">
        <v>2</v>
      </c>
      <c r="S34" s="373" t="s">
        <v>51</v>
      </c>
      <c r="T34" s="373">
        <v>100</v>
      </c>
      <c r="U34" s="361"/>
      <c r="V34" s="391"/>
      <c r="W34" s="177" t="s">
        <v>100</v>
      </c>
      <c r="X34" s="358" t="s">
        <v>22</v>
      </c>
      <c r="Y34" s="361">
        <f t="shared" si="3"/>
        <v>1</v>
      </c>
      <c r="Z34" s="361" t="s">
        <v>10</v>
      </c>
      <c r="AA34" s="364">
        <f t="shared" si="4"/>
        <v>10.1</v>
      </c>
      <c r="AB34" s="329" t="str">
        <f t="shared" si="7"/>
        <v>Alta</v>
      </c>
      <c r="AC34" s="192">
        <f t="shared" si="5"/>
        <v>10.1</v>
      </c>
      <c r="AD34" s="114" t="s">
        <v>123</v>
      </c>
      <c r="AE34" s="89" t="s">
        <v>166</v>
      </c>
      <c r="AF34" s="89" t="s">
        <v>171</v>
      </c>
      <c r="AG34" s="89" t="s">
        <v>100</v>
      </c>
      <c r="AH34" s="89" t="s">
        <v>136</v>
      </c>
      <c r="AI34" s="341" t="s">
        <v>879</v>
      </c>
    </row>
    <row r="35" spans="1:35" s="8" customFormat="1" ht="77.25" customHeight="1" x14ac:dyDescent="0.25">
      <c r="A35" s="553"/>
      <c r="B35" s="554"/>
      <c r="C35" s="542">
        <v>11</v>
      </c>
      <c r="D35" s="534" t="s">
        <v>729</v>
      </c>
      <c r="E35" s="532" t="s">
        <v>57</v>
      </c>
      <c r="F35" s="386" t="s">
        <v>292</v>
      </c>
      <c r="G35" s="347" t="s">
        <v>75</v>
      </c>
      <c r="H35" s="521" t="s">
        <v>22</v>
      </c>
      <c r="I35" s="361">
        <f t="shared" si="0"/>
        <v>1</v>
      </c>
      <c r="J35" s="522" t="s">
        <v>10</v>
      </c>
      <c r="K35" s="364">
        <f t="shared" si="1"/>
        <v>10.1</v>
      </c>
      <c r="L35" s="527" t="str">
        <f t="shared" si="6"/>
        <v>Alta</v>
      </c>
      <c r="M35" s="209">
        <f t="shared" si="2"/>
        <v>10.1</v>
      </c>
      <c r="N35" s="608" t="s">
        <v>870</v>
      </c>
      <c r="O35" s="87" t="s">
        <v>51</v>
      </c>
      <c r="P35" s="87">
        <v>50</v>
      </c>
      <c r="Q35" s="87" t="s">
        <v>51</v>
      </c>
      <c r="R35" s="87">
        <v>2</v>
      </c>
      <c r="S35" s="373" t="s">
        <v>51</v>
      </c>
      <c r="T35" s="373">
        <v>100</v>
      </c>
      <c r="U35" s="361" t="s">
        <v>51</v>
      </c>
      <c r="V35" s="391">
        <v>100</v>
      </c>
      <c r="W35" s="177" t="s">
        <v>101</v>
      </c>
      <c r="X35" s="521" t="s">
        <v>22</v>
      </c>
      <c r="Y35" s="361">
        <f t="shared" si="3"/>
        <v>1</v>
      </c>
      <c r="Z35" s="522" t="s">
        <v>10</v>
      </c>
      <c r="AA35" s="364">
        <f t="shared" si="4"/>
        <v>10.1</v>
      </c>
      <c r="AB35" s="527" t="str">
        <f t="shared" si="7"/>
        <v>Alta</v>
      </c>
      <c r="AC35" s="192">
        <f t="shared" si="5"/>
        <v>10.1</v>
      </c>
      <c r="AD35" s="531" t="s">
        <v>703</v>
      </c>
      <c r="AE35" s="89" t="s">
        <v>157</v>
      </c>
      <c r="AF35" s="89" t="s">
        <v>126</v>
      </c>
      <c r="AG35" s="89" t="s">
        <v>101</v>
      </c>
      <c r="AH35" s="89" t="s">
        <v>132</v>
      </c>
      <c r="AI35" s="721" t="s">
        <v>879</v>
      </c>
    </row>
    <row r="36" spans="1:35" s="8" customFormat="1" ht="61.5" customHeight="1" x14ac:dyDescent="0.25">
      <c r="A36" s="553"/>
      <c r="B36" s="554"/>
      <c r="C36" s="542"/>
      <c r="D36" s="534"/>
      <c r="E36" s="532"/>
      <c r="F36" s="386" t="s">
        <v>300</v>
      </c>
      <c r="G36" s="347" t="s">
        <v>97</v>
      </c>
      <c r="H36" s="521"/>
      <c r="I36" s="361">
        <f t="shared" si="0"/>
        <v>0</v>
      </c>
      <c r="J36" s="522"/>
      <c r="K36" s="364">
        <f t="shared" si="1"/>
        <v>0</v>
      </c>
      <c r="L36" s="527"/>
      <c r="M36" s="209">
        <f t="shared" si="2"/>
        <v>0</v>
      </c>
      <c r="N36" s="608"/>
      <c r="O36" s="87" t="s">
        <v>51</v>
      </c>
      <c r="P36" s="87">
        <v>50</v>
      </c>
      <c r="Q36" s="87" t="s">
        <v>51</v>
      </c>
      <c r="R36" s="87">
        <v>2</v>
      </c>
      <c r="S36" s="373" t="s">
        <v>51</v>
      </c>
      <c r="T36" s="373">
        <v>100</v>
      </c>
      <c r="U36" s="361"/>
      <c r="V36" s="391"/>
      <c r="W36" s="177" t="s">
        <v>101</v>
      </c>
      <c r="X36" s="521"/>
      <c r="Y36" s="361">
        <f t="shared" si="3"/>
        <v>0</v>
      </c>
      <c r="Z36" s="522"/>
      <c r="AA36" s="364">
        <f t="shared" si="4"/>
        <v>0</v>
      </c>
      <c r="AB36" s="527"/>
      <c r="AC36" s="192">
        <f t="shared" si="5"/>
        <v>0</v>
      </c>
      <c r="AD36" s="531"/>
      <c r="AE36" s="89" t="s">
        <v>152</v>
      </c>
      <c r="AF36" s="89" t="s">
        <v>126</v>
      </c>
      <c r="AG36" s="89" t="s">
        <v>153</v>
      </c>
      <c r="AH36" s="89" t="s">
        <v>132</v>
      </c>
      <c r="AI36" s="751"/>
    </row>
    <row r="37" spans="1:35" s="8" customFormat="1" ht="85.5" x14ac:dyDescent="0.25">
      <c r="A37" s="553"/>
      <c r="B37" s="554"/>
      <c r="C37" s="542"/>
      <c r="D37" s="534"/>
      <c r="E37" s="532"/>
      <c r="F37" s="386" t="s">
        <v>301</v>
      </c>
      <c r="G37" s="347" t="s">
        <v>86</v>
      </c>
      <c r="H37" s="521"/>
      <c r="I37" s="361">
        <f t="shared" si="0"/>
        <v>0</v>
      </c>
      <c r="J37" s="522"/>
      <c r="K37" s="364">
        <f t="shared" si="1"/>
        <v>0</v>
      </c>
      <c r="L37" s="527"/>
      <c r="M37" s="209">
        <f t="shared" si="2"/>
        <v>0</v>
      </c>
      <c r="N37" s="608"/>
      <c r="O37" s="87" t="s">
        <v>51</v>
      </c>
      <c r="P37" s="87">
        <v>50</v>
      </c>
      <c r="Q37" s="87" t="s">
        <v>51</v>
      </c>
      <c r="R37" s="87">
        <v>2</v>
      </c>
      <c r="S37" s="373" t="s">
        <v>51</v>
      </c>
      <c r="T37" s="373">
        <v>100</v>
      </c>
      <c r="U37" s="361"/>
      <c r="V37" s="391"/>
      <c r="W37" s="177" t="s">
        <v>101</v>
      </c>
      <c r="X37" s="521"/>
      <c r="Y37" s="361">
        <f t="shared" si="3"/>
        <v>0</v>
      </c>
      <c r="Z37" s="522"/>
      <c r="AA37" s="364">
        <f t="shared" si="4"/>
        <v>0</v>
      </c>
      <c r="AB37" s="527"/>
      <c r="AC37" s="192">
        <f t="shared" si="5"/>
        <v>0</v>
      </c>
      <c r="AD37" s="531"/>
      <c r="AE37" s="375" t="s">
        <v>142</v>
      </c>
      <c r="AF37" s="89" t="s">
        <v>143</v>
      </c>
      <c r="AG37" s="89" t="s">
        <v>101</v>
      </c>
      <c r="AH37" s="89" t="s">
        <v>132</v>
      </c>
      <c r="AI37" s="756"/>
    </row>
    <row r="38" spans="1:35" s="8" customFormat="1" ht="132" customHeight="1" x14ac:dyDescent="0.25">
      <c r="A38" s="553"/>
      <c r="B38" s="554"/>
      <c r="C38" s="548">
        <v>12</v>
      </c>
      <c r="D38" s="518" t="s">
        <v>752</v>
      </c>
      <c r="E38" s="519" t="s">
        <v>57</v>
      </c>
      <c r="F38" s="386" t="s">
        <v>317</v>
      </c>
      <c r="G38" s="347" t="s">
        <v>89</v>
      </c>
      <c r="H38" s="521" t="s">
        <v>15</v>
      </c>
      <c r="I38" s="361">
        <f t="shared" si="0"/>
        <v>3</v>
      </c>
      <c r="J38" s="522" t="s">
        <v>13</v>
      </c>
      <c r="K38" s="364">
        <f t="shared" si="1"/>
        <v>20.100000000000001</v>
      </c>
      <c r="L38" s="527" t="str">
        <f t="shared" si="6"/>
        <v>Extrema</v>
      </c>
      <c r="M38" s="209">
        <f t="shared" si="2"/>
        <v>60.300000000000004</v>
      </c>
      <c r="N38" s="375" t="s">
        <v>730</v>
      </c>
      <c r="O38" s="87" t="s">
        <v>51</v>
      </c>
      <c r="P38" s="87">
        <v>50</v>
      </c>
      <c r="Q38" s="87" t="s">
        <v>51</v>
      </c>
      <c r="R38" s="87">
        <v>2</v>
      </c>
      <c r="S38" s="373" t="s">
        <v>51</v>
      </c>
      <c r="T38" s="373">
        <v>100</v>
      </c>
      <c r="U38" s="361"/>
      <c r="V38" s="391"/>
      <c r="W38" s="177" t="s">
        <v>100</v>
      </c>
      <c r="X38" s="521" t="s">
        <v>22</v>
      </c>
      <c r="Y38" s="361">
        <f t="shared" si="3"/>
        <v>1</v>
      </c>
      <c r="Z38" s="522" t="s">
        <v>13</v>
      </c>
      <c r="AA38" s="364">
        <f t="shared" si="4"/>
        <v>20.100000000000001</v>
      </c>
      <c r="AB38" s="527" t="str">
        <f t="shared" si="7"/>
        <v>Extrema</v>
      </c>
      <c r="AC38" s="192">
        <f t="shared" si="5"/>
        <v>20.100000000000001</v>
      </c>
      <c r="AD38" s="531" t="s">
        <v>123</v>
      </c>
      <c r="AE38" s="89" t="s">
        <v>154</v>
      </c>
      <c r="AF38" s="89" t="s">
        <v>133</v>
      </c>
      <c r="AG38" s="89" t="s">
        <v>100</v>
      </c>
      <c r="AH38" s="89" t="s">
        <v>129</v>
      </c>
      <c r="AI38" s="721" t="s">
        <v>169</v>
      </c>
    </row>
    <row r="39" spans="1:35" s="8" customFormat="1" ht="94.5" customHeight="1" x14ac:dyDescent="0.25">
      <c r="A39" s="553"/>
      <c r="B39" s="554"/>
      <c r="C39" s="548"/>
      <c r="D39" s="518"/>
      <c r="E39" s="519"/>
      <c r="F39" s="386" t="s">
        <v>321</v>
      </c>
      <c r="G39" s="347" t="s">
        <v>76</v>
      </c>
      <c r="H39" s="521"/>
      <c r="I39" s="361">
        <f t="shared" si="0"/>
        <v>0</v>
      </c>
      <c r="J39" s="522"/>
      <c r="K39" s="364">
        <f t="shared" si="1"/>
        <v>0</v>
      </c>
      <c r="L39" s="527"/>
      <c r="M39" s="209">
        <f t="shared" si="2"/>
        <v>0</v>
      </c>
      <c r="N39" s="375" t="s">
        <v>731</v>
      </c>
      <c r="O39" s="87" t="s">
        <v>51</v>
      </c>
      <c r="P39" s="87">
        <v>50</v>
      </c>
      <c r="Q39" s="87" t="s">
        <v>51</v>
      </c>
      <c r="R39" s="87">
        <v>2</v>
      </c>
      <c r="S39" s="373" t="s">
        <v>51</v>
      </c>
      <c r="T39" s="373">
        <v>100</v>
      </c>
      <c r="U39" s="361" t="s">
        <v>51</v>
      </c>
      <c r="V39" s="391">
        <v>100</v>
      </c>
      <c r="W39" s="177" t="s">
        <v>101</v>
      </c>
      <c r="X39" s="521"/>
      <c r="Y39" s="361">
        <f t="shared" si="3"/>
        <v>0</v>
      </c>
      <c r="Z39" s="522"/>
      <c r="AA39" s="364">
        <f t="shared" si="4"/>
        <v>0</v>
      </c>
      <c r="AB39" s="527"/>
      <c r="AC39" s="192">
        <f t="shared" si="5"/>
        <v>0</v>
      </c>
      <c r="AD39" s="531"/>
      <c r="AE39" s="89" t="s">
        <v>148</v>
      </c>
      <c r="AF39" s="89" t="s">
        <v>126</v>
      </c>
      <c r="AG39" s="89" t="s">
        <v>101</v>
      </c>
      <c r="AH39" s="89" t="s">
        <v>149</v>
      </c>
      <c r="AI39" s="751"/>
    </row>
    <row r="40" spans="1:35" s="8" customFormat="1" ht="120" customHeight="1" x14ac:dyDescent="0.25">
      <c r="A40" s="553"/>
      <c r="B40" s="554"/>
      <c r="C40" s="548"/>
      <c r="D40" s="518"/>
      <c r="E40" s="519"/>
      <c r="F40" s="348" t="s">
        <v>732</v>
      </c>
      <c r="G40" s="347" t="s">
        <v>75</v>
      </c>
      <c r="H40" s="521"/>
      <c r="I40" s="361">
        <f t="shared" si="0"/>
        <v>0</v>
      </c>
      <c r="J40" s="522"/>
      <c r="K40" s="364">
        <f t="shared" si="1"/>
        <v>0</v>
      </c>
      <c r="L40" s="527"/>
      <c r="M40" s="209">
        <f t="shared" si="2"/>
        <v>0</v>
      </c>
      <c r="N40" s="375" t="s">
        <v>733</v>
      </c>
      <c r="O40" s="87" t="s">
        <v>51</v>
      </c>
      <c r="P40" s="87">
        <v>50</v>
      </c>
      <c r="Q40" s="87" t="s">
        <v>51</v>
      </c>
      <c r="R40" s="87">
        <v>2</v>
      </c>
      <c r="S40" s="373" t="s">
        <v>51</v>
      </c>
      <c r="T40" s="373">
        <v>100</v>
      </c>
      <c r="U40" s="361"/>
      <c r="V40" s="391"/>
      <c r="W40" s="177" t="s">
        <v>102</v>
      </c>
      <c r="X40" s="521"/>
      <c r="Y40" s="361">
        <f t="shared" si="3"/>
        <v>0</v>
      </c>
      <c r="Z40" s="522"/>
      <c r="AA40" s="364">
        <f t="shared" si="4"/>
        <v>0</v>
      </c>
      <c r="AB40" s="527"/>
      <c r="AC40" s="192">
        <f t="shared" si="5"/>
        <v>0</v>
      </c>
      <c r="AD40" s="531"/>
      <c r="AE40" s="89" t="s">
        <v>150</v>
      </c>
      <c r="AF40" s="89" t="s">
        <v>130</v>
      </c>
      <c r="AG40" s="89" t="s">
        <v>131</v>
      </c>
      <c r="AH40" s="89" t="s">
        <v>132</v>
      </c>
      <c r="AI40" s="756"/>
    </row>
    <row r="41" spans="1:35" s="8" customFormat="1" ht="54" customHeight="1" x14ac:dyDescent="0.25">
      <c r="A41" s="553"/>
      <c r="B41" s="554"/>
      <c r="C41" s="537">
        <v>13</v>
      </c>
      <c r="D41" s="534" t="s">
        <v>734</v>
      </c>
      <c r="E41" s="532" t="s">
        <v>57</v>
      </c>
      <c r="F41" s="348" t="s">
        <v>735</v>
      </c>
      <c r="G41" s="347" t="s">
        <v>75</v>
      </c>
      <c r="H41" s="521" t="s">
        <v>22</v>
      </c>
      <c r="I41" s="361">
        <f t="shared" si="0"/>
        <v>1</v>
      </c>
      <c r="J41" s="522" t="s">
        <v>10</v>
      </c>
      <c r="K41" s="364">
        <f t="shared" si="1"/>
        <v>10.1</v>
      </c>
      <c r="L41" s="527" t="str">
        <f t="shared" si="6"/>
        <v>Alta</v>
      </c>
      <c r="M41" s="209">
        <f t="shared" si="2"/>
        <v>10.1</v>
      </c>
      <c r="N41" s="534" t="s">
        <v>736</v>
      </c>
      <c r="O41" s="87" t="s">
        <v>51</v>
      </c>
      <c r="P41" s="87">
        <v>50</v>
      </c>
      <c r="Q41" s="87" t="s">
        <v>51</v>
      </c>
      <c r="R41" s="87">
        <v>2</v>
      </c>
      <c r="S41" s="373" t="s">
        <v>51</v>
      </c>
      <c r="T41" s="373">
        <v>100</v>
      </c>
      <c r="U41" s="361"/>
      <c r="V41" s="391"/>
      <c r="W41" s="177" t="s">
        <v>102</v>
      </c>
      <c r="X41" s="521" t="s">
        <v>22</v>
      </c>
      <c r="Y41" s="361">
        <f t="shared" si="3"/>
        <v>1</v>
      </c>
      <c r="Z41" s="522" t="s">
        <v>10</v>
      </c>
      <c r="AA41" s="364">
        <f t="shared" si="4"/>
        <v>10.1</v>
      </c>
      <c r="AB41" s="527" t="str">
        <f t="shared" ref="AB41" si="8">IF(AC41=0,"",IF(AC41&lt;=10,"Moderada",IF(AC41&lt;=20,"Alta",IF(AC41&lt;=100.5,"Extrema"))))</f>
        <v>Alta</v>
      </c>
      <c r="AC41" s="192">
        <f t="shared" si="5"/>
        <v>10.1</v>
      </c>
      <c r="AD41" s="531" t="s">
        <v>123</v>
      </c>
      <c r="AE41" s="774" t="s">
        <v>128</v>
      </c>
      <c r="AF41" s="774" t="s">
        <v>170</v>
      </c>
      <c r="AG41" s="774" t="s">
        <v>125</v>
      </c>
      <c r="AH41" s="774" t="s">
        <v>129</v>
      </c>
      <c r="AI41" s="721" t="s">
        <v>882</v>
      </c>
    </row>
    <row r="42" spans="1:35" s="8" customFormat="1" ht="54" customHeight="1" x14ac:dyDescent="0.25">
      <c r="A42" s="553"/>
      <c r="B42" s="554"/>
      <c r="C42" s="537"/>
      <c r="D42" s="534"/>
      <c r="E42" s="532"/>
      <c r="F42" s="348" t="s">
        <v>737</v>
      </c>
      <c r="G42" s="347" t="s">
        <v>97</v>
      </c>
      <c r="H42" s="521"/>
      <c r="I42" s="361">
        <f t="shared" si="0"/>
        <v>0</v>
      </c>
      <c r="J42" s="522"/>
      <c r="K42" s="364">
        <f t="shared" si="1"/>
        <v>0</v>
      </c>
      <c r="L42" s="527"/>
      <c r="M42" s="209">
        <f t="shared" si="2"/>
        <v>0</v>
      </c>
      <c r="N42" s="534"/>
      <c r="O42" s="87"/>
      <c r="P42" s="87"/>
      <c r="Q42" s="87"/>
      <c r="R42" s="87"/>
      <c r="S42" s="373"/>
      <c r="T42" s="373"/>
      <c r="U42" s="361"/>
      <c r="V42" s="391"/>
      <c r="W42" s="177"/>
      <c r="X42" s="521"/>
      <c r="Y42" s="361">
        <f t="shared" si="3"/>
        <v>0</v>
      </c>
      <c r="Z42" s="522"/>
      <c r="AA42" s="364">
        <f t="shared" si="4"/>
        <v>0</v>
      </c>
      <c r="AB42" s="527"/>
      <c r="AC42" s="192">
        <f t="shared" si="5"/>
        <v>0</v>
      </c>
      <c r="AD42" s="531"/>
      <c r="AE42" s="775"/>
      <c r="AF42" s="775"/>
      <c r="AG42" s="775"/>
      <c r="AH42" s="775"/>
      <c r="AI42" s="756"/>
    </row>
    <row r="43" spans="1:35" s="8" customFormat="1" ht="87.75" customHeight="1" thickBot="1" x14ac:dyDescent="0.3">
      <c r="A43" s="555"/>
      <c r="B43" s="556"/>
      <c r="C43" s="549"/>
      <c r="D43" s="634"/>
      <c r="E43" s="561"/>
      <c r="F43" s="394" t="s">
        <v>738</v>
      </c>
      <c r="G43" s="334" t="s">
        <v>92</v>
      </c>
      <c r="H43" s="528"/>
      <c r="I43" s="362">
        <f t="shared" si="0"/>
        <v>0</v>
      </c>
      <c r="J43" s="529"/>
      <c r="K43" s="365">
        <f t="shared" si="1"/>
        <v>0</v>
      </c>
      <c r="L43" s="530"/>
      <c r="M43" s="210">
        <f t="shared" si="2"/>
        <v>0</v>
      </c>
      <c r="N43" s="379" t="s">
        <v>739</v>
      </c>
      <c r="O43" s="105" t="s">
        <v>51</v>
      </c>
      <c r="P43" s="105">
        <v>50</v>
      </c>
      <c r="Q43" s="105" t="s">
        <v>51</v>
      </c>
      <c r="R43" s="105">
        <v>2</v>
      </c>
      <c r="S43" s="106" t="s">
        <v>51</v>
      </c>
      <c r="T43" s="106">
        <v>100</v>
      </c>
      <c r="U43" s="362" t="s">
        <v>51</v>
      </c>
      <c r="V43" s="395">
        <v>100</v>
      </c>
      <c r="W43" s="178" t="s">
        <v>99</v>
      </c>
      <c r="X43" s="528"/>
      <c r="Y43" s="362">
        <f t="shared" si="3"/>
        <v>0</v>
      </c>
      <c r="Z43" s="529"/>
      <c r="AA43" s="365">
        <f t="shared" si="4"/>
        <v>0</v>
      </c>
      <c r="AB43" s="530"/>
      <c r="AC43" s="193">
        <f t="shared" si="5"/>
        <v>0</v>
      </c>
      <c r="AD43" s="691"/>
      <c r="AE43" s="139" t="s">
        <v>134</v>
      </c>
      <c r="AF43" s="139" t="s">
        <v>135</v>
      </c>
      <c r="AG43" s="139" t="s">
        <v>99</v>
      </c>
      <c r="AH43" s="139" t="s">
        <v>129</v>
      </c>
      <c r="AI43" s="342" t="s">
        <v>883</v>
      </c>
    </row>
    <row r="44" spans="1:35" s="8" customFormat="1" ht="169.5" customHeight="1" x14ac:dyDescent="0.25">
      <c r="A44" s="641" t="s">
        <v>110</v>
      </c>
      <c r="B44" s="642"/>
      <c r="C44" s="604">
        <v>14</v>
      </c>
      <c r="D44" s="647" t="s">
        <v>326</v>
      </c>
      <c r="E44" s="583" t="s">
        <v>885</v>
      </c>
      <c r="F44" s="167" t="s">
        <v>884</v>
      </c>
      <c r="G44" s="757" t="s">
        <v>328</v>
      </c>
      <c r="H44" s="752" t="s">
        <v>15</v>
      </c>
      <c r="I44" s="355">
        <f t="shared" si="0"/>
        <v>3</v>
      </c>
      <c r="J44" s="723" t="s">
        <v>10</v>
      </c>
      <c r="K44" s="147">
        <f t="shared" si="1"/>
        <v>10.1</v>
      </c>
      <c r="L44" s="753" t="str">
        <f t="shared" si="6"/>
        <v>Extrema</v>
      </c>
      <c r="M44" s="212">
        <f t="shared" si="2"/>
        <v>30.299999999999997</v>
      </c>
      <c r="N44" s="356" t="s">
        <v>886</v>
      </c>
      <c r="O44" s="98" t="s">
        <v>51</v>
      </c>
      <c r="P44" s="98">
        <v>50</v>
      </c>
      <c r="Q44" s="98" t="s">
        <v>51</v>
      </c>
      <c r="R44" s="98">
        <v>2</v>
      </c>
      <c r="S44" s="99" t="s">
        <v>51</v>
      </c>
      <c r="T44" s="99">
        <v>100</v>
      </c>
      <c r="U44" s="355"/>
      <c r="V44" s="117"/>
      <c r="W44" s="184" t="s">
        <v>100</v>
      </c>
      <c r="X44" s="752" t="s">
        <v>22</v>
      </c>
      <c r="Y44" s="355">
        <f t="shared" si="3"/>
        <v>1</v>
      </c>
      <c r="Z44" s="723" t="s">
        <v>10</v>
      </c>
      <c r="AA44" s="147">
        <f t="shared" si="4"/>
        <v>10.1</v>
      </c>
      <c r="AB44" s="753" t="str">
        <f t="shared" ref="AB44" si="9">IF(AC44=0,"",IF(AC44&lt;=10,"Moderada",IF(AC44&lt;=20,"Alta",IF(AC44&lt;=100.5,"Extrema"))))</f>
        <v>Alta</v>
      </c>
      <c r="AC44" s="195">
        <f t="shared" si="5"/>
        <v>10.1</v>
      </c>
      <c r="AD44" s="754" t="s">
        <v>703</v>
      </c>
      <c r="AE44" s="762" t="s">
        <v>891</v>
      </c>
      <c r="AF44" s="764" t="s">
        <v>892</v>
      </c>
      <c r="AG44" s="766" t="s">
        <v>331</v>
      </c>
      <c r="AH44" s="768" t="s">
        <v>519</v>
      </c>
      <c r="AI44" s="759" t="s">
        <v>824</v>
      </c>
    </row>
    <row r="45" spans="1:35" s="8" customFormat="1" ht="251.25" customHeight="1" x14ac:dyDescent="0.25">
      <c r="A45" s="643"/>
      <c r="B45" s="644"/>
      <c r="C45" s="526"/>
      <c r="D45" s="540"/>
      <c r="E45" s="541"/>
      <c r="F45" s="386" t="s">
        <v>333</v>
      </c>
      <c r="G45" s="703"/>
      <c r="H45" s="698"/>
      <c r="I45" s="361">
        <f t="shared" si="0"/>
        <v>0</v>
      </c>
      <c r="J45" s="701"/>
      <c r="K45" s="364">
        <f t="shared" si="1"/>
        <v>0</v>
      </c>
      <c r="L45" s="524"/>
      <c r="M45" s="209">
        <f t="shared" si="2"/>
        <v>0</v>
      </c>
      <c r="N45" s="375" t="s">
        <v>887</v>
      </c>
      <c r="O45" s="87" t="s">
        <v>51</v>
      </c>
      <c r="P45" s="87">
        <v>50</v>
      </c>
      <c r="Q45" s="87" t="s">
        <v>51</v>
      </c>
      <c r="R45" s="87">
        <v>2</v>
      </c>
      <c r="S45" s="373" t="s">
        <v>51</v>
      </c>
      <c r="T45" s="373">
        <v>100</v>
      </c>
      <c r="U45" s="361"/>
      <c r="V45" s="391"/>
      <c r="W45" s="177" t="s">
        <v>100</v>
      </c>
      <c r="X45" s="698"/>
      <c r="Y45" s="361">
        <f t="shared" si="3"/>
        <v>0</v>
      </c>
      <c r="Z45" s="701"/>
      <c r="AA45" s="364">
        <f t="shared" si="4"/>
        <v>0</v>
      </c>
      <c r="AB45" s="524"/>
      <c r="AC45" s="192">
        <f t="shared" si="5"/>
        <v>0</v>
      </c>
      <c r="AD45" s="755"/>
      <c r="AE45" s="763"/>
      <c r="AF45" s="765"/>
      <c r="AG45" s="767"/>
      <c r="AH45" s="769"/>
      <c r="AI45" s="760" t="s">
        <v>824</v>
      </c>
    </row>
    <row r="46" spans="1:35" s="8" customFormat="1" ht="297" customHeight="1" x14ac:dyDescent="0.25">
      <c r="A46" s="643"/>
      <c r="B46" s="644"/>
      <c r="C46" s="526"/>
      <c r="D46" s="540"/>
      <c r="E46" s="541"/>
      <c r="F46" s="386" t="s">
        <v>336</v>
      </c>
      <c r="G46" s="703"/>
      <c r="H46" s="698"/>
      <c r="I46" s="361">
        <f t="shared" si="0"/>
        <v>0</v>
      </c>
      <c r="J46" s="701"/>
      <c r="K46" s="364">
        <f t="shared" si="1"/>
        <v>0</v>
      </c>
      <c r="L46" s="524"/>
      <c r="M46" s="209">
        <f t="shared" si="2"/>
        <v>0</v>
      </c>
      <c r="N46" s="375" t="s">
        <v>888</v>
      </c>
      <c r="O46" s="87" t="s">
        <v>51</v>
      </c>
      <c r="P46" s="87">
        <v>50</v>
      </c>
      <c r="Q46" s="87" t="s">
        <v>51</v>
      </c>
      <c r="R46" s="87">
        <v>2</v>
      </c>
      <c r="S46" s="373" t="s">
        <v>51</v>
      </c>
      <c r="T46" s="373">
        <v>100</v>
      </c>
      <c r="U46" s="361"/>
      <c r="V46" s="391"/>
      <c r="W46" s="177" t="s">
        <v>100</v>
      </c>
      <c r="X46" s="698"/>
      <c r="Y46" s="361">
        <f t="shared" si="3"/>
        <v>0</v>
      </c>
      <c r="Z46" s="701"/>
      <c r="AA46" s="364">
        <f t="shared" si="4"/>
        <v>0</v>
      </c>
      <c r="AB46" s="524"/>
      <c r="AC46" s="192">
        <f t="shared" si="5"/>
        <v>0</v>
      </c>
      <c r="AD46" s="755"/>
      <c r="AE46" s="315" t="s">
        <v>338</v>
      </c>
      <c r="AF46" s="320" t="s">
        <v>345</v>
      </c>
      <c r="AG46" s="322" t="s">
        <v>331</v>
      </c>
      <c r="AH46" s="349" t="s">
        <v>228</v>
      </c>
      <c r="AI46" s="760" t="s">
        <v>824</v>
      </c>
    </row>
    <row r="47" spans="1:35" s="8" customFormat="1" ht="196.5" customHeight="1" x14ac:dyDescent="0.25">
      <c r="A47" s="643"/>
      <c r="B47" s="644"/>
      <c r="C47" s="526"/>
      <c r="D47" s="540"/>
      <c r="E47" s="541"/>
      <c r="F47" s="386" t="s">
        <v>339</v>
      </c>
      <c r="G47" s="703"/>
      <c r="H47" s="698"/>
      <c r="I47" s="361">
        <f t="shared" si="0"/>
        <v>0</v>
      </c>
      <c r="J47" s="701"/>
      <c r="K47" s="364">
        <f t="shared" si="1"/>
        <v>0</v>
      </c>
      <c r="L47" s="524"/>
      <c r="M47" s="209">
        <f t="shared" si="2"/>
        <v>0</v>
      </c>
      <c r="N47" s="375" t="s">
        <v>889</v>
      </c>
      <c r="O47" s="87" t="s">
        <v>51</v>
      </c>
      <c r="P47" s="87">
        <v>50</v>
      </c>
      <c r="Q47" s="87" t="s">
        <v>51</v>
      </c>
      <c r="R47" s="87">
        <v>2</v>
      </c>
      <c r="S47" s="373" t="s">
        <v>51</v>
      </c>
      <c r="T47" s="373">
        <v>100</v>
      </c>
      <c r="U47" s="361"/>
      <c r="V47" s="391"/>
      <c r="W47" s="177" t="s">
        <v>101</v>
      </c>
      <c r="X47" s="698"/>
      <c r="Y47" s="361">
        <f t="shared" si="3"/>
        <v>0</v>
      </c>
      <c r="Z47" s="701"/>
      <c r="AA47" s="364">
        <f t="shared" si="4"/>
        <v>0</v>
      </c>
      <c r="AB47" s="524"/>
      <c r="AC47" s="192">
        <f t="shared" si="5"/>
        <v>0</v>
      </c>
      <c r="AD47" s="755"/>
      <c r="AE47" s="315" t="s">
        <v>341</v>
      </c>
      <c r="AF47" s="349" t="s">
        <v>335</v>
      </c>
      <c r="AG47" s="322" t="s">
        <v>331</v>
      </c>
      <c r="AH47" s="349" t="s">
        <v>228</v>
      </c>
      <c r="AI47" s="760"/>
    </row>
    <row r="48" spans="1:35" s="8" customFormat="1" ht="42.75" x14ac:dyDescent="0.25">
      <c r="A48" s="643"/>
      <c r="B48" s="644"/>
      <c r="C48" s="526"/>
      <c r="D48" s="540"/>
      <c r="E48" s="541"/>
      <c r="F48" s="386" t="s">
        <v>343</v>
      </c>
      <c r="G48" s="703"/>
      <c r="H48" s="698"/>
      <c r="I48" s="361">
        <f t="shared" si="0"/>
        <v>0</v>
      </c>
      <c r="J48" s="701"/>
      <c r="K48" s="364">
        <f t="shared" si="1"/>
        <v>0</v>
      </c>
      <c r="L48" s="524"/>
      <c r="M48" s="209">
        <f t="shared" si="2"/>
        <v>0</v>
      </c>
      <c r="N48" s="704" t="s">
        <v>890</v>
      </c>
      <c r="O48" s="87" t="s">
        <v>51</v>
      </c>
      <c r="P48" s="87">
        <v>50</v>
      </c>
      <c r="Q48" s="87" t="s">
        <v>51</v>
      </c>
      <c r="R48" s="87">
        <v>2</v>
      </c>
      <c r="S48" s="373" t="s">
        <v>51</v>
      </c>
      <c r="T48" s="373">
        <v>100</v>
      </c>
      <c r="U48" s="361"/>
      <c r="V48" s="391"/>
      <c r="W48" s="177" t="s">
        <v>102</v>
      </c>
      <c r="X48" s="698"/>
      <c r="Y48" s="361">
        <f t="shared" si="3"/>
        <v>0</v>
      </c>
      <c r="Z48" s="701"/>
      <c r="AA48" s="364">
        <f t="shared" si="4"/>
        <v>0</v>
      </c>
      <c r="AB48" s="524"/>
      <c r="AC48" s="192">
        <f t="shared" si="5"/>
        <v>0</v>
      </c>
      <c r="AD48" s="755"/>
      <c r="AE48" s="315" t="s">
        <v>335</v>
      </c>
      <c r="AF48" s="349" t="s">
        <v>345</v>
      </c>
      <c r="AG48" s="322" t="s">
        <v>331</v>
      </c>
      <c r="AH48" s="349" t="s">
        <v>228</v>
      </c>
      <c r="AI48" s="760"/>
    </row>
    <row r="49" spans="1:35" s="8" customFormat="1" ht="92.25" customHeight="1" x14ac:dyDescent="0.25">
      <c r="A49" s="643"/>
      <c r="B49" s="644"/>
      <c r="C49" s="526"/>
      <c r="D49" s="540"/>
      <c r="E49" s="541"/>
      <c r="F49" s="386" t="s">
        <v>346</v>
      </c>
      <c r="G49" s="703"/>
      <c r="H49" s="698"/>
      <c r="I49" s="361">
        <f t="shared" si="0"/>
        <v>0</v>
      </c>
      <c r="J49" s="701"/>
      <c r="K49" s="364">
        <f t="shared" si="1"/>
        <v>0</v>
      </c>
      <c r="L49" s="524"/>
      <c r="M49" s="209">
        <f t="shared" si="2"/>
        <v>0</v>
      </c>
      <c r="N49" s="758"/>
      <c r="O49" s="87" t="s">
        <v>51</v>
      </c>
      <c r="P49" s="87">
        <v>50</v>
      </c>
      <c r="Q49" s="87" t="s">
        <v>51</v>
      </c>
      <c r="R49" s="87">
        <v>2</v>
      </c>
      <c r="S49" s="373" t="s">
        <v>51</v>
      </c>
      <c r="T49" s="373">
        <v>100</v>
      </c>
      <c r="U49" s="361"/>
      <c r="V49" s="391"/>
      <c r="W49" s="177" t="s">
        <v>102</v>
      </c>
      <c r="X49" s="698"/>
      <c r="Y49" s="361">
        <f t="shared" si="3"/>
        <v>0</v>
      </c>
      <c r="Z49" s="701"/>
      <c r="AA49" s="364">
        <f t="shared" si="4"/>
        <v>0</v>
      </c>
      <c r="AB49" s="524"/>
      <c r="AC49" s="192">
        <f t="shared" si="5"/>
        <v>0</v>
      </c>
      <c r="AD49" s="755"/>
      <c r="AE49" s="315" t="s">
        <v>348</v>
      </c>
      <c r="AF49" s="349" t="s">
        <v>349</v>
      </c>
      <c r="AG49" s="322" t="s">
        <v>331</v>
      </c>
      <c r="AH49" s="349" t="s">
        <v>228</v>
      </c>
      <c r="AI49" s="760"/>
    </row>
    <row r="50" spans="1:35" s="8" customFormat="1" ht="75" customHeight="1" x14ac:dyDescent="0.25">
      <c r="A50" s="643"/>
      <c r="B50" s="644"/>
      <c r="C50" s="526"/>
      <c r="D50" s="540"/>
      <c r="E50" s="541"/>
      <c r="F50" s="386" t="s">
        <v>350</v>
      </c>
      <c r="G50" s="703"/>
      <c r="H50" s="698"/>
      <c r="I50" s="361">
        <f t="shared" si="0"/>
        <v>0</v>
      </c>
      <c r="J50" s="701"/>
      <c r="K50" s="364">
        <f t="shared" si="1"/>
        <v>0</v>
      </c>
      <c r="L50" s="524"/>
      <c r="M50" s="209">
        <f t="shared" si="2"/>
        <v>0</v>
      </c>
      <c r="N50" s="758"/>
      <c r="O50" s="87" t="s">
        <v>51</v>
      </c>
      <c r="P50" s="87">
        <v>50</v>
      </c>
      <c r="Q50" s="87" t="s">
        <v>52</v>
      </c>
      <c r="R50" s="87">
        <v>1</v>
      </c>
      <c r="S50" s="373" t="s">
        <v>52</v>
      </c>
      <c r="T50" s="373">
        <v>50</v>
      </c>
      <c r="U50" s="361" t="s">
        <v>60</v>
      </c>
      <c r="V50" s="324">
        <v>50</v>
      </c>
      <c r="W50" s="181" t="s">
        <v>101</v>
      </c>
      <c r="X50" s="698"/>
      <c r="Y50" s="361">
        <f t="shared" si="3"/>
        <v>0</v>
      </c>
      <c r="Z50" s="701"/>
      <c r="AA50" s="364">
        <f t="shared" si="4"/>
        <v>0</v>
      </c>
      <c r="AB50" s="524"/>
      <c r="AC50" s="192">
        <f t="shared" si="5"/>
        <v>0</v>
      </c>
      <c r="AD50" s="755"/>
      <c r="AE50" s="315" t="s">
        <v>352</v>
      </c>
      <c r="AF50" s="86" t="s">
        <v>335</v>
      </c>
      <c r="AG50" s="322" t="s">
        <v>331</v>
      </c>
      <c r="AH50" s="349" t="s">
        <v>228</v>
      </c>
      <c r="AI50" s="760" t="s">
        <v>824</v>
      </c>
    </row>
    <row r="51" spans="1:35" s="8" customFormat="1" ht="63.75" customHeight="1" x14ac:dyDescent="0.25">
      <c r="A51" s="643"/>
      <c r="B51" s="644"/>
      <c r="C51" s="526"/>
      <c r="D51" s="540"/>
      <c r="E51" s="541"/>
      <c r="F51" s="386" t="s">
        <v>353</v>
      </c>
      <c r="G51" s="703"/>
      <c r="H51" s="699"/>
      <c r="I51" s="361">
        <f t="shared" si="0"/>
        <v>0</v>
      </c>
      <c r="J51" s="702"/>
      <c r="K51" s="364">
        <f t="shared" si="1"/>
        <v>0</v>
      </c>
      <c r="L51" s="525"/>
      <c r="M51" s="209">
        <f t="shared" si="2"/>
        <v>0</v>
      </c>
      <c r="N51" s="705"/>
      <c r="O51" s="87" t="s">
        <v>51</v>
      </c>
      <c r="P51" s="87">
        <v>50</v>
      </c>
      <c r="Q51" s="87" t="s">
        <v>52</v>
      </c>
      <c r="R51" s="87">
        <v>1</v>
      </c>
      <c r="S51" s="373" t="s">
        <v>52</v>
      </c>
      <c r="T51" s="373">
        <v>50</v>
      </c>
      <c r="U51" s="361"/>
      <c r="V51" s="324"/>
      <c r="W51" s="181" t="s">
        <v>101</v>
      </c>
      <c r="X51" s="699"/>
      <c r="Y51" s="361">
        <f t="shared" si="3"/>
        <v>0</v>
      </c>
      <c r="Z51" s="702"/>
      <c r="AA51" s="364">
        <f t="shared" si="4"/>
        <v>0</v>
      </c>
      <c r="AB51" s="525"/>
      <c r="AC51" s="192">
        <f t="shared" si="5"/>
        <v>0</v>
      </c>
      <c r="AD51" s="761"/>
      <c r="AE51" s="327" t="s">
        <v>335</v>
      </c>
      <c r="AF51" s="349" t="s">
        <v>355</v>
      </c>
      <c r="AG51" s="322" t="s">
        <v>331</v>
      </c>
      <c r="AH51" s="349" t="s">
        <v>228</v>
      </c>
      <c r="AI51" s="760" t="s">
        <v>824</v>
      </c>
    </row>
    <row r="52" spans="1:35" s="8" customFormat="1" ht="166.5" customHeight="1" x14ac:dyDescent="0.25">
      <c r="A52" s="643"/>
      <c r="B52" s="644"/>
      <c r="C52" s="548">
        <v>15</v>
      </c>
      <c r="D52" s="534" t="s">
        <v>893</v>
      </c>
      <c r="E52" s="532" t="s">
        <v>57</v>
      </c>
      <c r="F52" s="386" t="s">
        <v>894</v>
      </c>
      <c r="G52" s="703" t="s">
        <v>328</v>
      </c>
      <c r="H52" s="697" t="s">
        <v>14</v>
      </c>
      <c r="I52" s="361">
        <f t="shared" si="0"/>
        <v>4</v>
      </c>
      <c r="J52" s="700" t="s">
        <v>10</v>
      </c>
      <c r="K52" s="364">
        <f t="shared" si="1"/>
        <v>10.1</v>
      </c>
      <c r="L52" s="523" t="str">
        <f t="shared" si="6"/>
        <v>Extrema</v>
      </c>
      <c r="M52" s="209">
        <f t="shared" si="2"/>
        <v>40.4</v>
      </c>
      <c r="N52" s="375" t="s">
        <v>105</v>
      </c>
      <c r="O52" s="87" t="s">
        <v>51</v>
      </c>
      <c r="P52" s="87">
        <v>50</v>
      </c>
      <c r="Q52" s="87" t="s">
        <v>52</v>
      </c>
      <c r="R52" s="87">
        <v>1</v>
      </c>
      <c r="S52" s="373" t="s">
        <v>52</v>
      </c>
      <c r="T52" s="373">
        <v>50</v>
      </c>
      <c r="U52" s="361"/>
      <c r="V52" s="324"/>
      <c r="W52" s="181" t="s">
        <v>101</v>
      </c>
      <c r="X52" s="697" t="s">
        <v>12</v>
      </c>
      <c r="Y52" s="361">
        <f t="shared" si="3"/>
        <v>1.9</v>
      </c>
      <c r="Z52" s="700" t="s">
        <v>11</v>
      </c>
      <c r="AA52" s="364">
        <f t="shared" si="4"/>
        <v>5</v>
      </c>
      <c r="AB52" s="523" t="str">
        <f t="shared" ref="AB52" si="10">IF(AC52=0,"",IF(AC52&lt;=10,"Moderada",IF(AC52&lt;=20,"Alta",IF(AC52&lt;=100.5,"Extrema"))))</f>
        <v>Moderada</v>
      </c>
      <c r="AC52" s="192">
        <f t="shared" si="5"/>
        <v>9.5</v>
      </c>
      <c r="AD52" s="781" t="s">
        <v>123</v>
      </c>
      <c r="AE52" s="89" t="s">
        <v>154</v>
      </c>
      <c r="AF52" s="88" t="s">
        <v>133</v>
      </c>
      <c r="AG52" s="88" t="s">
        <v>100</v>
      </c>
      <c r="AH52" s="88" t="s">
        <v>129</v>
      </c>
      <c r="AI52" s="721" t="s">
        <v>882</v>
      </c>
    </row>
    <row r="53" spans="1:35" s="8" customFormat="1" ht="120" customHeight="1" x14ac:dyDescent="0.25">
      <c r="A53" s="643"/>
      <c r="B53" s="644"/>
      <c r="C53" s="548"/>
      <c r="D53" s="534"/>
      <c r="E53" s="532"/>
      <c r="F53" s="386" t="s">
        <v>361</v>
      </c>
      <c r="G53" s="703"/>
      <c r="H53" s="698"/>
      <c r="I53" s="361">
        <f t="shared" si="0"/>
        <v>0</v>
      </c>
      <c r="J53" s="701"/>
      <c r="K53" s="364">
        <f t="shared" si="1"/>
        <v>0</v>
      </c>
      <c r="L53" s="524"/>
      <c r="M53" s="209">
        <f t="shared" si="2"/>
        <v>0</v>
      </c>
      <c r="N53" s="704" t="s">
        <v>895</v>
      </c>
      <c r="O53" s="87" t="s">
        <v>51</v>
      </c>
      <c r="P53" s="87">
        <v>50</v>
      </c>
      <c r="Q53" s="87" t="s">
        <v>51</v>
      </c>
      <c r="R53" s="87">
        <v>2</v>
      </c>
      <c r="S53" s="373" t="s">
        <v>51</v>
      </c>
      <c r="T53" s="373">
        <v>100</v>
      </c>
      <c r="U53" s="361" t="s">
        <v>51</v>
      </c>
      <c r="V53" s="391">
        <v>100</v>
      </c>
      <c r="W53" s="181" t="s">
        <v>101</v>
      </c>
      <c r="X53" s="698"/>
      <c r="Y53" s="361">
        <f t="shared" si="3"/>
        <v>0</v>
      </c>
      <c r="Z53" s="701"/>
      <c r="AA53" s="364">
        <f t="shared" si="4"/>
        <v>0</v>
      </c>
      <c r="AB53" s="524"/>
      <c r="AC53" s="192">
        <f t="shared" si="5"/>
        <v>0</v>
      </c>
      <c r="AD53" s="755"/>
      <c r="AE53" s="782" t="s">
        <v>352</v>
      </c>
      <c r="AF53" s="574" t="s">
        <v>362</v>
      </c>
      <c r="AG53" s="783" t="s">
        <v>331</v>
      </c>
      <c r="AH53" s="573" t="s">
        <v>228</v>
      </c>
      <c r="AI53" s="751"/>
    </row>
    <row r="54" spans="1:35" s="8" customFormat="1" ht="58.5" customHeight="1" x14ac:dyDescent="0.25">
      <c r="A54" s="643"/>
      <c r="B54" s="644"/>
      <c r="C54" s="548"/>
      <c r="D54" s="534"/>
      <c r="E54" s="532"/>
      <c r="F54" s="386" t="s">
        <v>363</v>
      </c>
      <c r="G54" s="703"/>
      <c r="H54" s="698"/>
      <c r="I54" s="361">
        <f t="shared" si="0"/>
        <v>0</v>
      </c>
      <c r="J54" s="701"/>
      <c r="K54" s="364">
        <f t="shared" si="1"/>
        <v>0</v>
      </c>
      <c r="L54" s="524"/>
      <c r="M54" s="209">
        <f t="shared" si="2"/>
        <v>0</v>
      </c>
      <c r="N54" s="705"/>
      <c r="O54" s="87" t="s">
        <v>51</v>
      </c>
      <c r="P54" s="87">
        <v>50</v>
      </c>
      <c r="Q54" s="87" t="s">
        <v>51</v>
      </c>
      <c r="R54" s="87">
        <v>2</v>
      </c>
      <c r="S54" s="373" t="s">
        <v>51</v>
      </c>
      <c r="T54" s="373">
        <v>100</v>
      </c>
      <c r="U54" s="361"/>
      <c r="V54" s="391"/>
      <c r="W54" s="181" t="s">
        <v>101</v>
      </c>
      <c r="X54" s="698"/>
      <c r="Y54" s="361">
        <f t="shared" si="3"/>
        <v>0</v>
      </c>
      <c r="Z54" s="701"/>
      <c r="AA54" s="364">
        <f t="shared" si="4"/>
        <v>0</v>
      </c>
      <c r="AB54" s="524"/>
      <c r="AC54" s="192">
        <f t="shared" si="5"/>
        <v>0</v>
      </c>
      <c r="AD54" s="755"/>
      <c r="AE54" s="763"/>
      <c r="AF54" s="769"/>
      <c r="AG54" s="784"/>
      <c r="AH54" s="604"/>
      <c r="AI54" s="751"/>
    </row>
    <row r="55" spans="1:35" s="8" customFormat="1" ht="124.5" customHeight="1" x14ac:dyDescent="0.25">
      <c r="A55" s="643"/>
      <c r="B55" s="644"/>
      <c r="C55" s="548"/>
      <c r="D55" s="534"/>
      <c r="E55" s="532"/>
      <c r="F55" s="386" t="s">
        <v>365</v>
      </c>
      <c r="G55" s="703"/>
      <c r="H55" s="698"/>
      <c r="I55" s="361">
        <f t="shared" si="0"/>
        <v>0</v>
      </c>
      <c r="J55" s="701"/>
      <c r="K55" s="364">
        <f t="shared" si="1"/>
        <v>0</v>
      </c>
      <c r="L55" s="524"/>
      <c r="M55" s="209">
        <f t="shared" si="2"/>
        <v>0</v>
      </c>
      <c r="N55" s="704" t="s">
        <v>896</v>
      </c>
      <c r="O55" s="87" t="s">
        <v>51</v>
      </c>
      <c r="P55" s="87">
        <v>50</v>
      </c>
      <c r="Q55" s="87" t="s">
        <v>51</v>
      </c>
      <c r="R55" s="87">
        <v>2</v>
      </c>
      <c r="S55" s="373" t="s">
        <v>51</v>
      </c>
      <c r="T55" s="373">
        <v>100</v>
      </c>
      <c r="U55" s="361"/>
      <c r="V55" s="391"/>
      <c r="W55" s="181" t="s">
        <v>112</v>
      </c>
      <c r="X55" s="698"/>
      <c r="Y55" s="361">
        <f t="shared" si="3"/>
        <v>0</v>
      </c>
      <c r="Z55" s="701"/>
      <c r="AA55" s="364">
        <f t="shared" si="4"/>
        <v>0</v>
      </c>
      <c r="AB55" s="524"/>
      <c r="AC55" s="192">
        <f t="shared" si="5"/>
        <v>0</v>
      </c>
      <c r="AD55" s="755"/>
      <c r="AE55" s="782" t="s">
        <v>369</v>
      </c>
      <c r="AF55" s="574" t="s">
        <v>370</v>
      </c>
      <c r="AG55" s="785" t="s">
        <v>331</v>
      </c>
      <c r="AH55" s="574" t="s">
        <v>228</v>
      </c>
      <c r="AI55" s="751"/>
    </row>
    <row r="56" spans="1:35" s="8" customFormat="1" ht="112.5" customHeight="1" x14ac:dyDescent="0.25">
      <c r="A56" s="643"/>
      <c r="B56" s="644"/>
      <c r="C56" s="548"/>
      <c r="D56" s="534"/>
      <c r="E56" s="532"/>
      <c r="F56" s="386" t="s">
        <v>367</v>
      </c>
      <c r="G56" s="703"/>
      <c r="H56" s="698"/>
      <c r="I56" s="361">
        <f t="shared" si="0"/>
        <v>0</v>
      </c>
      <c r="J56" s="701"/>
      <c r="K56" s="364">
        <f t="shared" si="1"/>
        <v>0</v>
      </c>
      <c r="L56" s="524"/>
      <c r="M56" s="209">
        <f t="shared" si="2"/>
        <v>0</v>
      </c>
      <c r="N56" s="705"/>
      <c r="O56" s="87" t="s">
        <v>51</v>
      </c>
      <c r="P56" s="87">
        <v>50</v>
      </c>
      <c r="Q56" s="87" t="s">
        <v>51</v>
      </c>
      <c r="R56" s="87">
        <v>2</v>
      </c>
      <c r="S56" s="373" t="s">
        <v>51</v>
      </c>
      <c r="T56" s="373">
        <v>100</v>
      </c>
      <c r="U56" s="361"/>
      <c r="V56" s="391"/>
      <c r="W56" s="181" t="s">
        <v>101</v>
      </c>
      <c r="X56" s="698"/>
      <c r="Y56" s="361">
        <f t="shared" si="3"/>
        <v>0</v>
      </c>
      <c r="Z56" s="701"/>
      <c r="AA56" s="364">
        <f t="shared" si="4"/>
        <v>0</v>
      </c>
      <c r="AB56" s="524"/>
      <c r="AC56" s="192">
        <f t="shared" si="5"/>
        <v>0</v>
      </c>
      <c r="AD56" s="755"/>
      <c r="AE56" s="763"/>
      <c r="AF56" s="769"/>
      <c r="AG56" s="767"/>
      <c r="AH56" s="769"/>
      <c r="AI56" s="751"/>
    </row>
    <row r="57" spans="1:35" s="8" customFormat="1" ht="219" customHeight="1" x14ac:dyDescent="0.25">
      <c r="A57" s="643"/>
      <c r="B57" s="644"/>
      <c r="C57" s="548"/>
      <c r="D57" s="534"/>
      <c r="E57" s="532"/>
      <c r="F57" s="386" t="s">
        <v>371</v>
      </c>
      <c r="G57" s="703"/>
      <c r="H57" s="699"/>
      <c r="I57" s="361">
        <f t="shared" si="0"/>
        <v>0</v>
      </c>
      <c r="J57" s="702"/>
      <c r="K57" s="364">
        <f t="shared" si="1"/>
        <v>0</v>
      </c>
      <c r="L57" s="525"/>
      <c r="M57" s="209">
        <f t="shared" si="2"/>
        <v>0</v>
      </c>
      <c r="N57" s="375" t="s">
        <v>897</v>
      </c>
      <c r="O57" s="87" t="s">
        <v>51</v>
      </c>
      <c r="P57" s="87">
        <v>50</v>
      </c>
      <c r="Q57" s="87" t="s">
        <v>51</v>
      </c>
      <c r="R57" s="87">
        <v>2</v>
      </c>
      <c r="S57" s="373" t="s">
        <v>51</v>
      </c>
      <c r="T57" s="373">
        <v>100</v>
      </c>
      <c r="U57" s="361"/>
      <c r="V57" s="391"/>
      <c r="W57" s="181" t="s">
        <v>101</v>
      </c>
      <c r="X57" s="699"/>
      <c r="Y57" s="361">
        <f t="shared" si="3"/>
        <v>0</v>
      </c>
      <c r="Z57" s="702"/>
      <c r="AA57" s="364">
        <f t="shared" si="4"/>
        <v>0</v>
      </c>
      <c r="AB57" s="525"/>
      <c r="AC57" s="192">
        <f t="shared" si="5"/>
        <v>0</v>
      </c>
      <c r="AD57" s="761"/>
      <c r="AE57" s="327" t="s">
        <v>373</v>
      </c>
      <c r="AF57" s="349" t="s">
        <v>374</v>
      </c>
      <c r="AG57" s="322" t="s">
        <v>331</v>
      </c>
      <c r="AH57" s="349" t="s">
        <v>228</v>
      </c>
      <c r="AI57" s="756"/>
    </row>
    <row r="58" spans="1:35" s="8" customFormat="1" ht="205.5" customHeight="1" x14ac:dyDescent="0.25">
      <c r="A58" s="643"/>
      <c r="B58" s="644"/>
      <c r="C58" s="335">
        <v>16</v>
      </c>
      <c r="D58" s="370" t="s">
        <v>375</v>
      </c>
      <c r="E58" s="337" t="s">
        <v>57</v>
      </c>
      <c r="F58" s="386" t="s">
        <v>376</v>
      </c>
      <c r="G58" s="347" t="s">
        <v>280</v>
      </c>
      <c r="H58" s="358" t="s">
        <v>15</v>
      </c>
      <c r="I58" s="361">
        <f t="shared" si="0"/>
        <v>3</v>
      </c>
      <c r="J58" s="361" t="s">
        <v>10</v>
      </c>
      <c r="K58" s="364">
        <f t="shared" si="1"/>
        <v>10.1</v>
      </c>
      <c r="L58" s="329" t="str">
        <f t="shared" si="6"/>
        <v>Extrema</v>
      </c>
      <c r="M58" s="209">
        <f t="shared" si="2"/>
        <v>30.299999999999997</v>
      </c>
      <c r="N58" s="375" t="s">
        <v>898</v>
      </c>
      <c r="O58" s="87" t="s">
        <v>51</v>
      </c>
      <c r="P58" s="87">
        <v>50</v>
      </c>
      <c r="Q58" s="87" t="s">
        <v>51</v>
      </c>
      <c r="R58" s="87">
        <v>2</v>
      </c>
      <c r="S58" s="373" t="s">
        <v>51</v>
      </c>
      <c r="T58" s="373">
        <v>100</v>
      </c>
      <c r="U58" s="361"/>
      <c r="V58" s="391"/>
      <c r="W58" s="181" t="s">
        <v>101</v>
      </c>
      <c r="X58" s="358" t="s">
        <v>15</v>
      </c>
      <c r="Y58" s="361">
        <f t="shared" si="3"/>
        <v>3</v>
      </c>
      <c r="Z58" s="361" t="s">
        <v>10</v>
      </c>
      <c r="AA58" s="364">
        <f t="shared" si="4"/>
        <v>10.1</v>
      </c>
      <c r="AB58" s="329" t="str">
        <f t="shared" si="7"/>
        <v>Extrema</v>
      </c>
      <c r="AC58" s="192">
        <f t="shared" si="5"/>
        <v>30.299999999999997</v>
      </c>
      <c r="AD58" s="380" t="s">
        <v>703</v>
      </c>
      <c r="AE58" s="89" t="s">
        <v>378</v>
      </c>
      <c r="AF58" s="88" t="s">
        <v>379</v>
      </c>
      <c r="AG58" s="88" t="s">
        <v>331</v>
      </c>
      <c r="AH58" s="88" t="s">
        <v>228</v>
      </c>
      <c r="AI58" s="341" t="s">
        <v>824</v>
      </c>
    </row>
    <row r="59" spans="1:35" s="8" customFormat="1" ht="168" customHeight="1" x14ac:dyDescent="0.25">
      <c r="A59" s="643"/>
      <c r="B59" s="644"/>
      <c r="C59" s="526">
        <v>17</v>
      </c>
      <c r="D59" s="518" t="s">
        <v>302</v>
      </c>
      <c r="E59" s="519" t="s">
        <v>57</v>
      </c>
      <c r="F59" s="576" t="s">
        <v>303</v>
      </c>
      <c r="G59" s="706" t="s">
        <v>76</v>
      </c>
      <c r="H59" s="697" t="s">
        <v>14</v>
      </c>
      <c r="I59" s="361">
        <f t="shared" si="0"/>
        <v>4</v>
      </c>
      <c r="J59" s="700" t="s">
        <v>10</v>
      </c>
      <c r="K59" s="364">
        <f t="shared" si="1"/>
        <v>10.1</v>
      </c>
      <c r="L59" s="523" t="str">
        <f t="shared" si="6"/>
        <v>Extrema</v>
      </c>
      <c r="M59" s="209">
        <f t="shared" si="2"/>
        <v>40.4</v>
      </c>
      <c r="N59" s="375" t="s">
        <v>899</v>
      </c>
      <c r="O59" s="87" t="s">
        <v>51</v>
      </c>
      <c r="P59" s="87">
        <v>50</v>
      </c>
      <c r="Q59" s="87" t="s">
        <v>51</v>
      </c>
      <c r="R59" s="87">
        <v>2</v>
      </c>
      <c r="S59" s="373" t="s">
        <v>51</v>
      </c>
      <c r="T59" s="373">
        <v>100</v>
      </c>
      <c r="U59" s="361" t="s">
        <v>51</v>
      </c>
      <c r="V59" s="391">
        <v>100</v>
      </c>
      <c r="W59" s="177" t="s">
        <v>100</v>
      </c>
      <c r="X59" s="697" t="s">
        <v>12</v>
      </c>
      <c r="Y59" s="361">
        <f t="shared" si="3"/>
        <v>1.9</v>
      </c>
      <c r="Z59" s="700" t="s">
        <v>10</v>
      </c>
      <c r="AA59" s="364">
        <f t="shared" si="4"/>
        <v>10.1</v>
      </c>
      <c r="AB59" s="523" t="str">
        <f t="shared" si="7"/>
        <v>Alta</v>
      </c>
      <c r="AC59" s="192">
        <f t="shared" si="5"/>
        <v>19.189999999999998</v>
      </c>
      <c r="AD59" s="660" t="s">
        <v>703</v>
      </c>
      <c r="AE59" s="786" t="s">
        <v>352</v>
      </c>
      <c r="AF59" s="770" t="s">
        <v>362</v>
      </c>
      <c r="AG59" s="772" t="s">
        <v>331</v>
      </c>
      <c r="AH59" s="770" t="s">
        <v>228</v>
      </c>
      <c r="AI59" s="532" t="s">
        <v>824</v>
      </c>
    </row>
    <row r="60" spans="1:35" s="8" customFormat="1" ht="207.75" customHeight="1" x14ac:dyDescent="0.25">
      <c r="A60" s="643"/>
      <c r="B60" s="644"/>
      <c r="C60" s="526"/>
      <c r="D60" s="518"/>
      <c r="E60" s="519"/>
      <c r="F60" s="577"/>
      <c r="G60" s="707"/>
      <c r="H60" s="698"/>
      <c r="I60" s="361"/>
      <c r="J60" s="701"/>
      <c r="K60" s="364"/>
      <c r="L60" s="524"/>
      <c r="M60" s="209"/>
      <c r="N60" s="375" t="s">
        <v>901</v>
      </c>
      <c r="O60" s="87"/>
      <c r="P60" s="87"/>
      <c r="Q60" s="87"/>
      <c r="R60" s="87"/>
      <c r="S60" s="373"/>
      <c r="T60" s="373"/>
      <c r="U60" s="361"/>
      <c r="V60" s="391"/>
      <c r="W60" s="177"/>
      <c r="X60" s="698"/>
      <c r="Y60" s="361"/>
      <c r="Z60" s="701"/>
      <c r="AA60" s="364"/>
      <c r="AB60" s="524"/>
      <c r="AC60" s="192"/>
      <c r="AD60" s="662"/>
      <c r="AE60" s="786"/>
      <c r="AF60" s="770"/>
      <c r="AG60" s="772"/>
      <c r="AH60" s="770"/>
      <c r="AI60" s="532"/>
    </row>
    <row r="61" spans="1:35" s="8" customFormat="1" ht="144" customHeight="1" thickBot="1" x14ac:dyDescent="0.3">
      <c r="A61" s="643"/>
      <c r="B61" s="644"/>
      <c r="C61" s="526"/>
      <c r="D61" s="518"/>
      <c r="E61" s="519"/>
      <c r="F61" s="386" t="s">
        <v>307</v>
      </c>
      <c r="G61" s="708"/>
      <c r="H61" s="699"/>
      <c r="I61" s="361">
        <f t="shared" si="0"/>
        <v>0</v>
      </c>
      <c r="J61" s="702"/>
      <c r="K61" s="364">
        <f t="shared" si="1"/>
        <v>0</v>
      </c>
      <c r="L61" s="525"/>
      <c r="M61" s="209">
        <f t="shared" si="2"/>
        <v>0</v>
      </c>
      <c r="N61" s="375" t="s">
        <v>900</v>
      </c>
      <c r="O61" s="87" t="s">
        <v>51</v>
      </c>
      <c r="P61" s="87">
        <v>50</v>
      </c>
      <c r="Q61" s="87" t="s">
        <v>51</v>
      </c>
      <c r="R61" s="87">
        <v>2</v>
      </c>
      <c r="S61" s="373" t="s">
        <v>51</v>
      </c>
      <c r="T61" s="373">
        <v>100</v>
      </c>
      <c r="U61" s="361"/>
      <c r="V61" s="391"/>
      <c r="W61" s="177" t="s">
        <v>100</v>
      </c>
      <c r="X61" s="699"/>
      <c r="Y61" s="361">
        <f t="shared" ref="Y61:Y63" si="11">IF(X61="Rara Vez",1,IF(X61="Improbable",1.9,IF(X61="Posible",3,IF(X61="Probable",4,IF(X61="Casi Seguro",5,0)))))</f>
        <v>0</v>
      </c>
      <c r="Z61" s="702"/>
      <c r="AA61" s="364">
        <f t="shared" ref="AA61:AA63" si="12">IF(Z61="Moderado",5,IF(Z61="Mayor",10.1,IF(Z61="Catastrófico",20.1,0)))</f>
        <v>0</v>
      </c>
      <c r="AB61" s="525"/>
      <c r="AC61" s="192">
        <f t="shared" si="5"/>
        <v>0</v>
      </c>
      <c r="AD61" s="664"/>
      <c r="AE61" s="786"/>
      <c r="AF61" s="770"/>
      <c r="AG61" s="772"/>
      <c r="AH61" s="770"/>
      <c r="AI61" s="532"/>
    </row>
    <row r="62" spans="1:35" ht="198" customHeight="1" x14ac:dyDescent="0.25">
      <c r="A62" s="643"/>
      <c r="B62" s="644"/>
      <c r="C62" s="526">
        <v>18</v>
      </c>
      <c r="D62" s="574" t="s">
        <v>902</v>
      </c>
      <c r="E62" s="675" t="s">
        <v>57</v>
      </c>
      <c r="F62" s="576" t="s">
        <v>311</v>
      </c>
      <c r="G62" s="706" t="s">
        <v>76</v>
      </c>
      <c r="H62" s="697" t="s">
        <v>22</v>
      </c>
      <c r="I62" s="361">
        <f t="shared" si="0"/>
        <v>1</v>
      </c>
      <c r="J62" s="700" t="s">
        <v>10</v>
      </c>
      <c r="K62" s="364">
        <f t="shared" si="1"/>
        <v>10.1</v>
      </c>
      <c r="L62" s="523" t="str">
        <f t="shared" si="6"/>
        <v>Alta</v>
      </c>
      <c r="M62" s="209">
        <f t="shared" si="2"/>
        <v>10.1</v>
      </c>
      <c r="N62" s="349" t="s">
        <v>944</v>
      </c>
      <c r="O62" s="335"/>
      <c r="P62" s="335"/>
      <c r="Q62" s="335"/>
      <c r="R62" s="335"/>
      <c r="S62" s="335"/>
      <c r="T62" s="335"/>
      <c r="U62" s="335"/>
      <c r="V62" s="335"/>
      <c r="W62" s="385"/>
      <c r="X62" s="697" t="s">
        <v>22</v>
      </c>
      <c r="Y62" s="361">
        <f t="shared" si="11"/>
        <v>1</v>
      </c>
      <c r="Z62" s="700" t="s">
        <v>10</v>
      </c>
      <c r="AA62" s="364">
        <f t="shared" si="12"/>
        <v>10.1</v>
      </c>
      <c r="AB62" s="523" t="str">
        <f t="shared" ref="AB62" si="13">IF(AC62=0,"",IF(AC62&lt;=10,"Moderada",IF(AC62&lt;=20,"Alta",IF(AC62&lt;=100.5,"Extrema"))))</f>
        <v>Alta</v>
      </c>
      <c r="AC62" s="192">
        <f t="shared" si="5"/>
        <v>10.1</v>
      </c>
      <c r="AD62" s="776" t="s">
        <v>123</v>
      </c>
      <c r="AE62" s="786" t="s">
        <v>394</v>
      </c>
      <c r="AF62" s="770" t="s">
        <v>395</v>
      </c>
      <c r="AG62" s="772" t="s">
        <v>331</v>
      </c>
      <c r="AH62" s="770" t="s">
        <v>228</v>
      </c>
      <c r="AI62" s="759"/>
    </row>
    <row r="63" spans="1:35" ht="181.5" customHeight="1" thickBot="1" x14ac:dyDescent="0.3">
      <c r="A63" s="645"/>
      <c r="B63" s="646"/>
      <c r="C63" s="573"/>
      <c r="D63" s="575"/>
      <c r="E63" s="676"/>
      <c r="F63" s="680"/>
      <c r="G63" s="707"/>
      <c r="H63" s="698"/>
      <c r="I63" s="377">
        <f t="shared" si="0"/>
        <v>0</v>
      </c>
      <c r="J63" s="701"/>
      <c r="K63" s="148">
        <f t="shared" si="1"/>
        <v>0</v>
      </c>
      <c r="L63" s="524"/>
      <c r="M63" s="213">
        <f t="shared" si="2"/>
        <v>0</v>
      </c>
      <c r="N63" s="166" t="s">
        <v>945</v>
      </c>
      <c r="O63" s="83"/>
      <c r="P63" s="83"/>
      <c r="Q63" s="83"/>
      <c r="R63" s="83"/>
      <c r="S63" s="83"/>
      <c r="T63" s="83"/>
      <c r="U63" s="83"/>
      <c r="V63" s="83"/>
      <c r="W63" s="186"/>
      <c r="X63" s="698"/>
      <c r="Y63" s="377">
        <f t="shared" si="11"/>
        <v>0</v>
      </c>
      <c r="Z63" s="701"/>
      <c r="AA63" s="148">
        <f t="shared" si="12"/>
        <v>0</v>
      </c>
      <c r="AB63" s="524"/>
      <c r="AC63" s="196">
        <f t="shared" si="5"/>
        <v>0</v>
      </c>
      <c r="AD63" s="777"/>
      <c r="AE63" s="787"/>
      <c r="AF63" s="771"/>
      <c r="AG63" s="773"/>
      <c r="AH63" s="771"/>
      <c r="AI63" s="675"/>
    </row>
    <row r="64" spans="1:35" ht="144" customHeight="1" thickBot="1" x14ac:dyDescent="0.3">
      <c r="A64" s="551" t="s">
        <v>396</v>
      </c>
      <c r="B64" s="552"/>
      <c r="C64" s="670">
        <v>19</v>
      </c>
      <c r="D64" s="598" t="s">
        <v>397</v>
      </c>
      <c r="E64" s="560" t="s">
        <v>57</v>
      </c>
      <c r="F64" s="399" t="s">
        <v>753</v>
      </c>
      <c r="G64" s="204" t="s">
        <v>754</v>
      </c>
      <c r="H64" s="568" t="s">
        <v>15</v>
      </c>
      <c r="I64" s="360">
        <f t="shared" si="0"/>
        <v>3</v>
      </c>
      <c r="J64" s="569" t="s">
        <v>10</v>
      </c>
      <c r="K64" s="363">
        <f t="shared" si="1"/>
        <v>10.1</v>
      </c>
      <c r="L64" s="550" t="str">
        <f t="shared" si="6"/>
        <v>Extrema</v>
      </c>
      <c r="M64" s="208">
        <f t="shared" si="2"/>
        <v>30.299999999999997</v>
      </c>
      <c r="N64" s="369" t="s">
        <v>763</v>
      </c>
      <c r="O64" s="396"/>
      <c r="P64" s="396"/>
      <c r="Q64" s="396"/>
      <c r="R64" s="396"/>
      <c r="S64" s="396"/>
      <c r="T64" s="396"/>
      <c r="U64" s="396"/>
      <c r="V64" s="396"/>
      <c r="W64" s="159"/>
      <c r="X64" s="568" t="s">
        <v>12</v>
      </c>
      <c r="Y64" s="360">
        <f t="shared" si="3"/>
        <v>1.9</v>
      </c>
      <c r="Z64" s="569" t="s">
        <v>10</v>
      </c>
      <c r="AA64" s="363">
        <f t="shared" si="4"/>
        <v>10.1</v>
      </c>
      <c r="AB64" s="550" t="str">
        <f t="shared" si="7"/>
        <v>Alta</v>
      </c>
      <c r="AC64" s="191">
        <f t="shared" si="5"/>
        <v>19.189999999999998</v>
      </c>
      <c r="AD64" s="330"/>
      <c r="AE64" s="314" t="s">
        <v>770</v>
      </c>
      <c r="AF64" s="314" t="s">
        <v>903</v>
      </c>
      <c r="AG64" s="94" t="s">
        <v>771</v>
      </c>
      <c r="AH64" s="94" t="s">
        <v>642</v>
      </c>
      <c r="AI64" s="725" t="s">
        <v>772</v>
      </c>
    </row>
    <row r="65" spans="1:35" ht="150" customHeight="1" x14ac:dyDescent="0.25">
      <c r="A65" s="553"/>
      <c r="B65" s="554"/>
      <c r="C65" s="539"/>
      <c r="D65" s="518"/>
      <c r="E65" s="532"/>
      <c r="F65" s="357" t="s">
        <v>755</v>
      </c>
      <c r="G65" s="401" t="s">
        <v>754</v>
      </c>
      <c r="H65" s="521"/>
      <c r="I65" s="361">
        <f t="shared" si="0"/>
        <v>0</v>
      </c>
      <c r="J65" s="522"/>
      <c r="K65" s="364">
        <f t="shared" si="1"/>
        <v>0</v>
      </c>
      <c r="L65" s="527"/>
      <c r="M65" s="209">
        <f t="shared" si="2"/>
        <v>0</v>
      </c>
      <c r="N65" s="317" t="s">
        <v>763</v>
      </c>
      <c r="O65" s="378"/>
      <c r="P65" s="378"/>
      <c r="Q65" s="378"/>
      <c r="R65" s="378"/>
      <c r="S65" s="378"/>
      <c r="T65" s="378"/>
      <c r="U65" s="378"/>
      <c r="V65" s="378"/>
      <c r="W65" s="160"/>
      <c r="X65" s="521"/>
      <c r="Y65" s="361">
        <f t="shared" si="3"/>
        <v>0</v>
      </c>
      <c r="Z65" s="522"/>
      <c r="AA65" s="364">
        <f t="shared" si="4"/>
        <v>0</v>
      </c>
      <c r="AB65" s="527"/>
      <c r="AC65" s="192">
        <f t="shared" si="5"/>
        <v>0</v>
      </c>
      <c r="AD65" s="696" t="s">
        <v>703</v>
      </c>
      <c r="AE65" s="315" t="s">
        <v>770</v>
      </c>
      <c r="AF65" s="314" t="s">
        <v>903</v>
      </c>
      <c r="AG65" s="349" t="s">
        <v>771</v>
      </c>
      <c r="AH65" s="349" t="s">
        <v>642</v>
      </c>
      <c r="AI65" s="778"/>
    </row>
    <row r="66" spans="1:35" ht="99" customHeight="1" x14ac:dyDescent="0.25">
      <c r="A66" s="553"/>
      <c r="B66" s="554"/>
      <c r="C66" s="539"/>
      <c r="D66" s="518"/>
      <c r="E66" s="532"/>
      <c r="F66" s="357" t="s">
        <v>756</v>
      </c>
      <c r="G66" s="401" t="s">
        <v>215</v>
      </c>
      <c r="H66" s="521"/>
      <c r="I66" s="361">
        <f t="shared" ref="I66:I194" si="14">IF(H66="Rara Vez",1,IF(H66="Improbable",1.9,IF(H66="Posible",3,IF(H66="Probable",4,IF(H66="Casi Seguro",5,0)))))</f>
        <v>0</v>
      </c>
      <c r="J66" s="522"/>
      <c r="K66" s="364">
        <f t="shared" ref="K66:K194" si="15">IF(J66="Moderado",5,IF(J66="Mayor",10.1,IF(J66="Catastrófico",20.1,0)))</f>
        <v>0</v>
      </c>
      <c r="L66" s="527"/>
      <c r="M66" s="209">
        <f t="shared" ref="M66:M194" si="16">+I66*K66</f>
        <v>0</v>
      </c>
      <c r="N66" s="376" t="s">
        <v>764</v>
      </c>
      <c r="O66" s="378"/>
      <c r="P66" s="378"/>
      <c r="Q66" s="378"/>
      <c r="R66" s="378"/>
      <c r="S66" s="378"/>
      <c r="T66" s="378"/>
      <c r="U66" s="378"/>
      <c r="V66" s="378"/>
      <c r="W66" s="160"/>
      <c r="X66" s="521"/>
      <c r="Y66" s="361">
        <f t="shared" si="3"/>
        <v>0</v>
      </c>
      <c r="Z66" s="522"/>
      <c r="AA66" s="364">
        <f t="shared" si="4"/>
        <v>0</v>
      </c>
      <c r="AB66" s="527"/>
      <c r="AC66" s="192">
        <f t="shared" si="5"/>
        <v>0</v>
      </c>
      <c r="AD66" s="696"/>
      <c r="AE66" s="315" t="s">
        <v>773</v>
      </c>
      <c r="AF66" s="349" t="s">
        <v>774</v>
      </c>
      <c r="AG66" s="349" t="s">
        <v>771</v>
      </c>
      <c r="AH66" s="349" t="s">
        <v>187</v>
      </c>
      <c r="AI66" s="778"/>
    </row>
    <row r="67" spans="1:35" ht="57.75" customHeight="1" thickBot="1" x14ac:dyDescent="0.3">
      <c r="A67" s="553"/>
      <c r="B67" s="554"/>
      <c r="C67" s="539"/>
      <c r="D67" s="518"/>
      <c r="E67" s="532"/>
      <c r="F67" s="357" t="s">
        <v>757</v>
      </c>
      <c r="G67" s="401" t="s">
        <v>215</v>
      </c>
      <c r="H67" s="521"/>
      <c r="I67" s="361"/>
      <c r="J67" s="522"/>
      <c r="K67" s="364"/>
      <c r="L67" s="527"/>
      <c r="M67" s="209"/>
      <c r="N67" s="376" t="s">
        <v>765</v>
      </c>
      <c r="O67" s="378"/>
      <c r="P67" s="378"/>
      <c r="Q67" s="378"/>
      <c r="R67" s="378"/>
      <c r="S67" s="378"/>
      <c r="T67" s="378"/>
      <c r="U67" s="378"/>
      <c r="V67" s="378"/>
      <c r="W67" s="160"/>
      <c r="X67" s="521"/>
      <c r="Y67" s="361"/>
      <c r="Z67" s="522"/>
      <c r="AA67" s="364"/>
      <c r="AB67" s="527"/>
      <c r="AC67" s="192"/>
      <c r="AD67" s="696"/>
      <c r="AE67" s="315" t="s">
        <v>775</v>
      </c>
      <c r="AF67" s="349" t="s">
        <v>776</v>
      </c>
      <c r="AG67" s="349" t="s">
        <v>771</v>
      </c>
      <c r="AH67" s="349" t="s">
        <v>197</v>
      </c>
      <c r="AI67" s="778"/>
    </row>
    <row r="68" spans="1:35" ht="71.25" x14ac:dyDescent="0.25">
      <c r="A68" s="553"/>
      <c r="B68" s="554"/>
      <c r="C68" s="539"/>
      <c r="D68" s="518"/>
      <c r="E68" s="532"/>
      <c r="F68" s="357" t="s">
        <v>758</v>
      </c>
      <c r="G68" s="401" t="s">
        <v>106</v>
      </c>
      <c r="H68" s="521"/>
      <c r="I68" s="361"/>
      <c r="J68" s="522"/>
      <c r="K68" s="364"/>
      <c r="L68" s="527"/>
      <c r="M68" s="209"/>
      <c r="N68" s="376" t="s">
        <v>766</v>
      </c>
      <c r="O68" s="378"/>
      <c r="P68" s="378"/>
      <c r="Q68" s="378"/>
      <c r="R68" s="378"/>
      <c r="S68" s="378"/>
      <c r="T68" s="378"/>
      <c r="U68" s="378"/>
      <c r="V68" s="378"/>
      <c r="W68" s="160"/>
      <c r="X68" s="521"/>
      <c r="Y68" s="361"/>
      <c r="Z68" s="522"/>
      <c r="AA68" s="364"/>
      <c r="AB68" s="527"/>
      <c r="AC68" s="192"/>
      <c r="AD68" s="696"/>
      <c r="AE68" s="315" t="s">
        <v>770</v>
      </c>
      <c r="AF68" s="314" t="s">
        <v>903</v>
      </c>
      <c r="AG68" s="349" t="s">
        <v>771</v>
      </c>
      <c r="AH68" s="349" t="s">
        <v>642</v>
      </c>
      <c r="AI68" s="779"/>
    </row>
    <row r="69" spans="1:35" ht="85.5" x14ac:dyDescent="0.25">
      <c r="A69" s="553"/>
      <c r="B69" s="554"/>
      <c r="C69" s="522">
        <v>20</v>
      </c>
      <c r="D69" s="558" t="s">
        <v>407</v>
      </c>
      <c r="E69" s="532" t="s">
        <v>57</v>
      </c>
      <c r="F69" s="386" t="s">
        <v>753</v>
      </c>
      <c r="G69" s="347" t="s">
        <v>75</v>
      </c>
      <c r="H69" s="521" t="s">
        <v>15</v>
      </c>
      <c r="I69" s="361">
        <f t="shared" si="14"/>
        <v>3</v>
      </c>
      <c r="J69" s="522" t="s">
        <v>10</v>
      </c>
      <c r="K69" s="364">
        <f t="shared" si="15"/>
        <v>10.1</v>
      </c>
      <c r="L69" s="527" t="str">
        <f t="shared" ref="L69:L124" si="17">IF(M69=0,"",IF(M69&lt;=10,"Moderada",IF(M69&lt;=20,"Alta",IF(M69&lt;=100.5,"Extrema"))))</f>
        <v>Extrema</v>
      </c>
      <c r="M69" s="209">
        <f t="shared" si="16"/>
        <v>30.299999999999997</v>
      </c>
      <c r="N69" s="376" t="s">
        <v>767</v>
      </c>
      <c r="O69" s="378"/>
      <c r="P69" s="378"/>
      <c r="Q69" s="378"/>
      <c r="R69" s="378"/>
      <c r="S69" s="378"/>
      <c r="T69" s="378"/>
      <c r="U69" s="378"/>
      <c r="V69" s="378"/>
      <c r="W69" s="160"/>
      <c r="X69" s="521" t="s">
        <v>12</v>
      </c>
      <c r="Y69" s="361">
        <f t="shared" ref="Y69:Y84" si="18">IF(X69="Rara Vez",1,IF(X69="Improbable",1.9,IF(X69="Posible",3,IF(X69="Probable",4,IF(X69="Casi Seguro",5,0)))))</f>
        <v>1.9</v>
      </c>
      <c r="Z69" s="522" t="s">
        <v>10</v>
      </c>
      <c r="AA69" s="364">
        <f t="shared" ref="AA69:AA84" si="19">IF(Z69="Moderado",5,IF(Z69="Mayor",10.1,IF(Z69="Catastrófico",20.1,0)))</f>
        <v>10.1</v>
      </c>
      <c r="AB69" s="527" t="str">
        <f t="shared" ref="AB69" si="20">IF(AC69=0,"",IF(AC69&lt;=10,"Moderada",IF(AC69&lt;=20,"Alta",IF(AC69&lt;=100.5,"Extrema"))))</f>
        <v>Alta</v>
      </c>
      <c r="AC69" s="192">
        <f t="shared" ref="AC69:AC84" si="21">+Y69*AA69</f>
        <v>19.189999999999998</v>
      </c>
      <c r="AD69" s="696" t="s">
        <v>703</v>
      </c>
      <c r="AE69" s="327" t="s">
        <v>777</v>
      </c>
      <c r="AF69" s="315" t="s">
        <v>778</v>
      </c>
      <c r="AG69" s="349" t="s">
        <v>771</v>
      </c>
      <c r="AH69" s="349" t="s">
        <v>187</v>
      </c>
      <c r="AI69" s="721" t="s">
        <v>772</v>
      </c>
    </row>
    <row r="70" spans="1:35" ht="109.5" customHeight="1" x14ac:dyDescent="0.25">
      <c r="A70" s="553"/>
      <c r="B70" s="554"/>
      <c r="C70" s="522"/>
      <c r="D70" s="558"/>
      <c r="E70" s="532"/>
      <c r="F70" s="386" t="s">
        <v>759</v>
      </c>
      <c r="G70" s="347" t="s">
        <v>88</v>
      </c>
      <c r="H70" s="521"/>
      <c r="I70" s="361">
        <f t="shared" si="14"/>
        <v>0</v>
      </c>
      <c r="J70" s="522"/>
      <c r="K70" s="364">
        <f t="shared" si="15"/>
        <v>0</v>
      </c>
      <c r="L70" s="527"/>
      <c r="M70" s="209">
        <f t="shared" si="16"/>
        <v>0</v>
      </c>
      <c r="N70" s="376" t="s">
        <v>768</v>
      </c>
      <c r="O70" s="378"/>
      <c r="P70" s="378"/>
      <c r="Q70" s="378"/>
      <c r="R70" s="378"/>
      <c r="S70" s="378"/>
      <c r="T70" s="378"/>
      <c r="U70" s="378"/>
      <c r="V70" s="378"/>
      <c r="W70" s="160"/>
      <c r="X70" s="521"/>
      <c r="Y70" s="361">
        <f t="shared" si="18"/>
        <v>0</v>
      </c>
      <c r="Z70" s="522"/>
      <c r="AA70" s="364">
        <f t="shared" si="19"/>
        <v>0</v>
      </c>
      <c r="AB70" s="527"/>
      <c r="AC70" s="192">
        <f t="shared" si="21"/>
        <v>0</v>
      </c>
      <c r="AD70" s="696"/>
      <c r="AE70" s="327" t="s">
        <v>777</v>
      </c>
      <c r="AF70" s="315" t="s">
        <v>778</v>
      </c>
      <c r="AG70" s="349" t="s">
        <v>771</v>
      </c>
      <c r="AH70" s="349" t="s">
        <v>187</v>
      </c>
      <c r="AI70" s="751"/>
    </row>
    <row r="71" spans="1:35" ht="91.5" customHeight="1" x14ac:dyDescent="0.25">
      <c r="A71" s="553"/>
      <c r="B71" s="554"/>
      <c r="C71" s="522"/>
      <c r="D71" s="558"/>
      <c r="E71" s="532"/>
      <c r="F71" s="386" t="s">
        <v>760</v>
      </c>
      <c r="G71" s="347" t="s">
        <v>215</v>
      </c>
      <c r="H71" s="521"/>
      <c r="I71" s="361">
        <f t="shared" si="14"/>
        <v>0</v>
      </c>
      <c r="J71" s="522"/>
      <c r="K71" s="364">
        <f t="shared" si="15"/>
        <v>0</v>
      </c>
      <c r="L71" s="527"/>
      <c r="M71" s="209">
        <f t="shared" si="16"/>
        <v>0</v>
      </c>
      <c r="N71" s="376" t="s">
        <v>768</v>
      </c>
      <c r="O71" s="378"/>
      <c r="P71" s="378"/>
      <c r="Q71" s="378"/>
      <c r="R71" s="378"/>
      <c r="S71" s="378"/>
      <c r="T71" s="378"/>
      <c r="U71" s="378"/>
      <c r="V71" s="378"/>
      <c r="W71" s="160"/>
      <c r="X71" s="521"/>
      <c r="Y71" s="361">
        <f t="shared" si="18"/>
        <v>0</v>
      </c>
      <c r="Z71" s="522"/>
      <c r="AA71" s="364">
        <f t="shared" si="19"/>
        <v>0</v>
      </c>
      <c r="AB71" s="527"/>
      <c r="AC71" s="192">
        <f t="shared" si="21"/>
        <v>0</v>
      </c>
      <c r="AD71" s="696"/>
      <c r="AE71" s="327" t="s">
        <v>777</v>
      </c>
      <c r="AF71" s="315" t="s">
        <v>778</v>
      </c>
      <c r="AG71" s="349" t="s">
        <v>771</v>
      </c>
      <c r="AH71" s="349" t="s">
        <v>187</v>
      </c>
      <c r="AI71" s="751"/>
    </row>
    <row r="72" spans="1:35" ht="116.25" customHeight="1" thickBot="1" x14ac:dyDescent="0.3">
      <c r="A72" s="555"/>
      <c r="B72" s="556"/>
      <c r="C72" s="529"/>
      <c r="D72" s="559"/>
      <c r="E72" s="561"/>
      <c r="F72" s="400" t="s">
        <v>761</v>
      </c>
      <c r="G72" s="334" t="s">
        <v>762</v>
      </c>
      <c r="H72" s="528"/>
      <c r="I72" s="362">
        <f t="shared" si="14"/>
        <v>0</v>
      </c>
      <c r="J72" s="529"/>
      <c r="K72" s="365">
        <f t="shared" si="15"/>
        <v>0</v>
      </c>
      <c r="L72" s="530"/>
      <c r="M72" s="210">
        <f t="shared" si="16"/>
        <v>0</v>
      </c>
      <c r="N72" s="142" t="s">
        <v>769</v>
      </c>
      <c r="O72" s="397"/>
      <c r="P72" s="397"/>
      <c r="Q72" s="397"/>
      <c r="R72" s="397"/>
      <c r="S72" s="397"/>
      <c r="T72" s="397"/>
      <c r="U72" s="397"/>
      <c r="V72" s="397"/>
      <c r="W72" s="161"/>
      <c r="X72" s="528"/>
      <c r="Y72" s="362">
        <f t="shared" si="18"/>
        <v>0</v>
      </c>
      <c r="Z72" s="529"/>
      <c r="AA72" s="365">
        <f t="shared" si="19"/>
        <v>0</v>
      </c>
      <c r="AB72" s="530"/>
      <c r="AC72" s="193">
        <f t="shared" si="21"/>
        <v>0</v>
      </c>
      <c r="AD72" s="710"/>
      <c r="AE72" s="107" t="s">
        <v>777</v>
      </c>
      <c r="AF72" s="95" t="s">
        <v>778</v>
      </c>
      <c r="AG72" s="95" t="s">
        <v>771</v>
      </c>
      <c r="AH72" s="95" t="s">
        <v>187</v>
      </c>
      <c r="AI72" s="780"/>
    </row>
    <row r="73" spans="1:35" ht="117.75" customHeight="1" x14ac:dyDescent="0.25">
      <c r="A73" s="551" t="s">
        <v>418</v>
      </c>
      <c r="B73" s="552"/>
      <c r="C73" s="552">
        <v>21</v>
      </c>
      <c r="D73" s="598" t="s">
        <v>779</v>
      </c>
      <c r="E73" s="560" t="s">
        <v>57</v>
      </c>
      <c r="F73" s="399" t="s">
        <v>419</v>
      </c>
      <c r="G73" s="204" t="s">
        <v>75</v>
      </c>
      <c r="H73" s="568" t="s">
        <v>23</v>
      </c>
      <c r="I73" s="360">
        <f t="shared" si="14"/>
        <v>5</v>
      </c>
      <c r="J73" s="569" t="s">
        <v>10</v>
      </c>
      <c r="K73" s="363">
        <f t="shared" si="15"/>
        <v>10.1</v>
      </c>
      <c r="L73" s="550" t="str">
        <f>IF(M73=0,"",IF(M73&lt;=10,"Moderada",IF(M73&lt;=20,"Alta",IF(M73&lt;=100.5,"Extrema"))))</f>
        <v>Extrema</v>
      </c>
      <c r="M73" s="208">
        <f t="shared" si="16"/>
        <v>50.5</v>
      </c>
      <c r="N73" s="369" t="s">
        <v>785</v>
      </c>
      <c r="O73" s="396"/>
      <c r="P73" s="396"/>
      <c r="Q73" s="396"/>
      <c r="R73" s="396"/>
      <c r="S73" s="396"/>
      <c r="T73" s="396"/>
      <c r="U73" s="396"/>
      <c r="V73" s="396"/>
      <c r="W73" s="159"/>
      <c r="X73" s="568" t="s">
        <v>12</v>
      </c>
      <c r="Y73" s="360">
        <f t="shared" si="18"/>
        <v>1.9</v>
      </c>
      <c r="Z73" s="569" t="s">
        <v>10</v>
      </c>
      <c r="AA73" s="363">
        <f t="shared" si="19"/>
        <v>10.1</v>
      </c>
      <c r="AB73" s="550" t="str">
        <f t="shared" ref="AB73" si="22">IF(AC73=0,"",IF(AC73&lt;=10,"Moderada",IF(AC73&lt;=20,"Alta",IF(AC73&lt;=100.5,"Extrema"))))</f>
        <v>Alta</v>
      </c>
      <c r="AC73" s="191">
        <f t="shared" si="21"/>
        <v>19.189999999999998</v>
      </c>
      <c r="AD73" s="709" t="s">
        <v>703</v>
      </c>
      <c r="AE73" s="314" t="s">
        <v>790</v>
      </c>
      <c r="AF73" s="94" t="s">
        <v>791</v>
      </c>
      <c r="AG73" s="94" t="s">
        <v>792</v>
      </c>
      <c r="AH73" s="94" t="s">
        <v>187</v>
      </c>
      <c r="AI73" s="725" t="s">
        <v>772</v>
      </c>
    </row>
    <row r="74" spans="1:35" ht="96" customHeight="1" x14ac:dyDescent="0.25">
      <c r="A74" s="553"/>
      <c r="B74" s="554"/>
      <c r="C74" s="554"/>
      <c r="D74" s="518"/>
      <c r="E74" s="532"/>
      <c r="F74" s="348" t="s">
        <v>424</v>
      </c>
      <c r="G74" s="401" t="s">
        <v>754</v>
      </c>
      <c r="H74" s="521"/>
      <c r="I74" s="361">
        <f t="shared" si="14"/>
        <v>0</v>
      </c>
      <c r="J74" s="522"/>
      <c r="K74" s="364">
        <f t="shared" si="15"/>
        <v>0</v>
      </c>
      <c r="L74" s="527"/>
      <c r="M74" s="209">
        <f t="shared" si="16"/>
        <v>0</v>
      </c>
      <c r="N74" s="317" t="s">
        <v>786</v>
      </c>
      <c r="O74" s="378"/>
      <c r="P74" s="378"/>
      <c r="Q74" s="378"/>
      <c r="R74" s="378"/>
      <c r="S74" s="378"/>
      <c r="T74" s="378"/>
      <c r="U74" s="378"/>
      <c r="V74" s="378"/>
      <c r="W74" s="160"/>
      <c r="X74" s="521"/>
      <c r="Y74" s="361">
        <f t="shared" si="18"/>
        <v>0</v>
      </c>
      <c r="Z74" s="522"/>
      <c r="AA74" s="364">
        <f t="shared" si="19"/>
        <v>0</v>
      </c>
      <c r="AB74" s="527"/>
      <c r="AC74" s="192">
        <f t="shared" si="21"/>
        <v>0</v>
      </c>
      <c r="AD74" s="696"/>
      <c r="AE74" s="315" t="s">
        <v>790</v>
      </c>
      <c r="AF74" s="349" t="s">
        <v>791</v>
      </c>
      <c r="AG74" s="349" t="s">
        <v>792</v>
      </c>
      <c r="AH74" s="349" t="s">
        <v>187</v>
      </c>
      <c r="AI74" s="778"/>
    </row>
    <row r="75" spans="1:35" ht="84" customHeight="1" x14ac:dyDescent="0.25">
      <c r="A75" s="553"/>
      <c r="B75" s="554"/>
      <c r="C75" s="554"/>
      <c r="D75" s="518"/>
      <c r="E75" s="532"/>
      <c r="F75" s="348" t="s">
        <v>780</v>
      </c>
      <c r="G75" s="401" t="s">
        <v>781</v>
      </c>
      <c r="H75" s="521"/>
      <c r="I75" s="361">
        <f t="shared" si="14"/>
        <v>0</v>
      </c>
      <c r="J75" s="522"/>
      <c r="K75" s="364">
        <f t="shared" si="15"/>
        <v>0</v>
      </c>
      <c r="L75" s="527"/>
      <c r="M75" s="209">
        <f t="shared" si="16"/>
        <v>0</v>
      </c>
      <c r="N75" s="317" t="s">
        <v>787</v>
      </c>
      <c r="O75" s="378"/>
      <c r="P75" s="378"/>
      <c r="Q75" s="378"/>
      <c r="R75" s="378"/>
      <c r="S75" s="378"/>
      <c r="T75" s="378"/>
      <c r="U75" s="378"/>
      <c r="V75" s="378"/>
      <c r="W75" s="160"/>
      <c r="X75" s="521"/>
      <c r="Y75" s="361">
        <f t="shared" si="18"/>
        <v>0</v>
      </c>
      <c r="Z75" s="522"/>
      <c r="AA75" s="364">
        <f t="shared" si="19"/>
        <v>0</v>
      </c>
      <c r="AB75" s="527"/>
      <c r="AC75" s="192">
        <f t="shared" si="21"/>
        <v>0</v>
      </c>
      <c r="AD75" s="696"/>
      <c r="AE75" s="315" t="s">
        <v>793</v>
      </c>
      <c r="AF75" s="349" t="s">
        <v>791</v>
      </c>
      <c r="AG75" s="349" t="s">
        <v>794</v>
      </c>
      <c r="AH75" s="349" t="s">
        <v>259</v>
      </c>
      <c r="AI75" s="778"/>
    </row>
    <row r="76" spans="1:35" ht="67.5" customHeight="1" x14ac:dyDescent="0.25">
      <c r="A76" s="553"/>
      <c r="B76" s="554"/>
      <c r="C76" s="554"/>
      <c r="D76" s="518"/>
      <c r="E76" s="532"/>
      <c r="F76" s="348" t="s">
        <v>782</v>
      </c>
      <c r="G76" s="401" t="s">
        <v>88</v>
      </c>
      <c r="H76" s="521"/>
      <c r="I76" s="361">
        <f t="shared" si="14"/>
        <v>0</v>
      </c>
      <c r="J76" s="522"/>
      <c r="K76" s="364">
        <f t="shared" si="15"/>
        <v>0</v>
      </c>
      <c r="L76" s="527"/>
      <c r="M76" s="209">
        <f t="shared" si="16"/>
        <v>0</v>
      </c>
      <c r="N76" s="317" t="s">
        <v>788</v>
      </c>
      <c r="O76" s="378"/>
      <c r="P76" s="378"/>
      <c r="Q76" s="378"/>
      <c r="R76" s="378"/>
      <c r="S76" s="378"/>
      <c r="T76" s="378"/>
      <c r="U76" s="378"/>
      <c r="V76" s="378"/>
      <c r="W76" s="160"/>
      <c r="X76" s="521"/>
      <c r="Y76" s="361">
        <f t="shared" si="18"/>
        <v>0</v>
      </c>
      <c r="Z76" s="522"/>
      <c r="AA76" s="364">
        <f t="shared" si="19"/>
        <v>0</v>
      </c>
      <c r="AB76" s="527"/>
      <c r="AC76" s="192">
        <f t="shared" si="21"/>
        <v>0</v>
      </c>
      <c r="AD76" s="696"/>
      <c r="AE76" s="315" t="s">
        <v>795</v>
      </c>
      <c r="AF76" s="349" t="s">
        <v>791</v>
      </c>
      <c r="AG76" s="349" t="s">
        <v>796</v>
      </c>
      <c r="AH76" s="349" t="s">
        <v>187</v>
      </c>
      <c r="AI76" s="778"/>
    </row>
    <row r="77" spans="1:35" ht="93" customHeight="1" x14ac:dyDescent="0.25">
      <c r="A77" s="553"/>
      <c r="B77" s="554"/>
      <c r="C77" s="554"/>
      <c r="D77" s="518"/>
      <c r="E77" s="532"/>
      <c r="F77" s="348" t="s">
        <v>427</v>
      </c>
      <c r="G77" s="401" t="s">
        <v>89</v>
      </c>
      <c r="H77" s="521"/>
      <c r="I77" s="361">
        <f t="shared" si="14"/>
        <v>0</v>
      </c>
      <c r="J77" s="522"/>
      <c r="K77" s="364">
        <f t="shared" si="15"/>
        <v>0</v>
      </c>
      <c r="L77" s="527"/>
      <c r="M77" s="209">
        <f t="shared" si="16"/>
        <v>0</v>
      </c>
      <c r="N77" s="317" t="s">
        <v>786</v>
      </c>
      <c r="O77" s="378"/>
      <c r="P77" s="378"/>
      <c r="Q77" s="378"/>
      <c r="R77" s="378"/>
      <c r="S77" s="378"/>
      <c r="T77" s="378"/>
      <c r="U77" s="378"/>
      <c r="V77" s="378"/>
      <c r="W77" s="160"/>
      <c r="X77" s="521"/>
      <c r="Y77" s="361">
        <f t="shared" si="18"/>
        <v>0</v>
      </c>
      <c r="Z77" s="522"/>
      <c r="AA77" s="364">
        <f t="shared" si="19"/>
        <v>0</v>
      </c>
      <c r="AB77" s="527"/>
      <c r="AC77" s="192">
        <f t="shared" si="21"/>
        <v>0</v>
      </c>
      <c r="AD77" s="696"/>
      <c r="AE77" s="315" t="s">
        <v>790</v>
      </c>
      <c r="AF77" s="349" t="s">
        <v>791</v>
      </c>
      <c r="AG77" s="349" t="s">
        <v>792</v>
      </c>
      <c r="AH77" s="349" t="s">
        <v>187</v>
      </c>
      <c r="AI77" s="778"/>
    </row>
    <row r="78" spans="1:35" ht="79.5" customHeight="1" thickBot="1" x14ac:dyDescent="0.3">
      <c r="A78" s="555"/>
      <c r="B78" s="556"/>
      <c r="C78" s="556"/>
      <c r="D78" s="599"/>
      <c r="E78" s="561"/>
      <c r="F78" s="394" t="s">
        <v>783</v>
      </c>
      <c r="G78" s="205" t="s">
        <v>784</v>
      </c>
      <c r="H78" s="528"/>
      <c r="I78" s="362">
        <f t="shared" si="14"/>
        <v>0</v>
      </c>
      <c r="J78" s="529"/>
      <c r="K78" s="365">
        <f t="shared" si="15"/>
        <v>0</v>
      </c>
      <c r="L78" s="530"/>
      <c r="M78" s="210">
        <f t="shared" si="16"/>
        <v>0</v>
      </c>
      <c r="N78" s="343" t="s">
        <v>789</v>
      </c>
      <c r="O78" s="397"/>
      <c r="P78" s="397"/>
      <c r="Q78" s="397"/>
      <c r="R78" s="397"/>
      <c r="S78" s="397"/>
      <c r="T78" s="397"/>
      <c r="U78" s="397"/>
      <c r="V78" s="397"/>
      <c r="W78" s="161"/>
      <c r="X78" s="528"/>
      <c r="Y78" s="362">
        <f t="shared" si="18"/>
        <v>0</v>
      </c>
      <c r="Z78" s="529"/>
      <c r="AA78" s="365">
        <f t="shared" si="19"/>
        <v>0</v>
      </c>
      <c r="AB78" s="530"/>
      <c r="AC78" s="193">
        <f t="shared" si="21"/>
        <v>0</v>
      </c>
      <c r="AD78" s="710"/>
      <c r="AE78" s="108" t="s">
        <v>797</v>
      </c>
      <c r="AF78" s="108" t="s">
        <v>791</v>
      </c>
      <c r="AG78" s="95" t="s">
        <v>794</v>
      </c>
      <c r="AH78" s="95" t="s">
        <v>228</v>
      </c>
      <c r="AI78" s="726"/>
    </row>
    <row r="79" spans="1:35" ht="126" customHeight="1" x14ac:dyDescent="0.25">
      <c r="A79" s="551" t="s">
        <v>430</v>
      </c>
      <c r="B79" s="552"/>
      <c r="C79" s="667">
        <v>22</v>
      </c>
      <c r="D79" s="651" t="s">
        <v>431</v>
      </c>
      <c r="E79" s="578" t="s">
        <v>57</v>
      </c>
      <c r="F79" s="399" t="s">
        <v>798</v>
      </c>
      <c r="G79" s="711" t="s">
        <v>75</v>
      </c>
      <c r="H79" s="568" t="s">
        <v>15</v>
      </c>
      <c r="I79" s="360">
        <f t="shared" si="14"/>
        <v>3</v>
      </c>
      <c r="J79" s="569" t="s">
        <v>11</v>
      </c>
      <c r="K79" s="363">
        <f t="shared" si="15"/>
        <v>5</v>
      </c>
      <c r="L79" s="550" t="str">
        <f t="shared" si="17"/>
        <v>Alta</v>
      </c>
      <c r="M79" s="208">
        <f t="shared" si="16"/>
        <v>15</v>
      </c>
      <c r="N79" s="140" t="s">
        <v>800</v>
      </c>
      <c r="O79" s="396"/>
      <c r="P79" s="396"/>
      <c r="Q79" s="396"/>
      <c r="R79" s="396"/>
      <c r="S79" s="396"/>
      <c r="T79" s="396"/>
      <c r="U79" s="396"/>
      <c r="V79" s="396"/>
      <c r="W79" s="159"/>
      <c r="X79" s="568" t="s">
        <v>22</v>
      </c>
      <c r="Y79" s="360">
        <f t="shared" si="18"/>
        <v>1</v>
      </c>
      <c r="Z79" s="569" t="s">
        <v>11</v>
      </c>
      <c r="AA79" s="363">
        <f t="shared" si="19"/>
        <v>5</v>
      </c>
      <c r="AB79" s="550" t="str">
        <f t="shared" ref="AB79" si="23">IF(AC79=0,"",IF(AC79&lt;=10,"Moderada",IF(AC79&lt;=20,"Alta",IF(AC79&lt;=100.5,"Extrema"))))</f>
        <v>Moderada</v>
      </c>
      <c r="AC79" s="191">
        <f t="shared" si="21"/>
        <v>5</v>
      </c>
      <c r="AD79" s="709" t="s">
        <v>123</v>
      </c>
      <c r="AE79" s="140" t="s">
        <v>806</v>
      </c>
      <c r="AF79" s="369" t="s">
        <v>807</v>
      </c>
      <c r="AG79" s="170" t="s">
        <v>444</v>
      </c>
      <c r="AH79" s="171" t="s">
        <v>205</v>
      </c>
      <c r="AI79" s="583" t="s">
        <v>710</v>
      </c>
    </row>
    <row r="80" spans="1:35" ht="89.25" customHeight="1" x14ac:dyDescent="0.25">
      <c r="A80" s="553"/>
      <c r="B80" s="554"/>
      <c r="C80" s="668"/>
      <c r="D80" s="652"/>
      <c r="E80" s="544"/>
      <c r="F80" s="398" t="s">
        <v>799</v>
      </c>
      <c r="G80" s="712"/>
      <c r="H80" s="521"/>
      <c r="I80" s="361">
        <f t="shared" si="14"/>
        <v>0</v>
      </c>
      <c r="J80" s="522"/>
      <c r="K80" s="364">
        <f t="shared" si="15"/>
        <v>0</v>
      </c>
      <c r="L80" s="527"/>
      <c r="M80" s="209">
        <f t="shared" si="16"/>
        <v>0</v>
      </c>
      <c r="N80" s="318" t="s">
        <v>800</v>
      </c>
      <c r="O80" s="378"/>
      <c r="P80" s="378"/>
      <c r="Q80" s="378"/>
      <c r="R80" s="378"/>
      <c r="S80" s="378"/>
      <c r="T80" s="378"/>
      <c r="U80" s="378"/>
      <c r="V80" s="378"/>
      <c r="W80" s="160"/>
      <c r="X80" s="521"/>
      <c r="Y80" s="361">
        <f t="shared" si="18"/>
        <v>0</v>
      </c>
      <c r="Z80" s="522"/>
      <c r="AA80" s="364">
        <f t="shared" si="19"/>
        <v>0</v>
      </c>
      <c r="AB80" s="527"/>
      <c r="AC80" s="192">
        <f t="shared" si="21"/>
        <v>0</v>
      </c>
      <c r="AD80" s="696"/>
      <c r="AE80" s="376" t="s">
        <v>806</v>
      </c>
      <c r="AF80" s="317" t="s">
        <v>807</v>
      </c>
      <c r="AG80" s="336" t="s">
        <v>444</v>
      </c>
      <c r="AH80" s="92" t="s">
        <v>205</v>
      </c>
      <c r="AI80" s="541"/>
    </row>
    <row r="81" spans="1:35" ht="62.25" customHeight="1" x14ac:dyDescent="0.25">
      <c r="A81" s="553"/>
      <c r="B81" s="554"/>
      <c r="C81" s="668"/>
      <c r="D81" s="652"/>
      <c r="E81" s="544"/>
      <c r="F81" s="398" t="s">
        <v>350</v>
      </c>
      <c r="G81" s="712"/>
      <c r="H81" s="521"/>
      <c r="I81" s="361">
        <f t="shared" si="14"/>
        <v>0</v>
      </c>
      <c r="J81" s="522"/>
      <c r="K81" s="364">
        <f t="shared" si="15"/>
        <v>0</v>
      </c>
      <c r="L81" s="527"/>
      <c r="M81" s="209">
        <f t="shared" si="16"/>
        <v>0</v>
      </c>
      <c r="N81" s="317" t="s">
        <v>801</v>
      </c>
      <c r="O81" s="378"/>
      <c r="P81" s="378"/>
      <c r="Q81" s="378"/>
      <c r="R81" s="378"/>
      <c r="S81" s="378"/>
      <c r="T81" s="378"/>
      <c r="U81" s="378"/>
      <c r="V81" s="378"/>
      <c r="W81" s="160"/>
      <c r="X81" s="521"/>
      <c r="Y81" s="361">
        <f t="shared" si="18"/>
        <v>0</v>
      </c>
      <c r="Z81" s="522"/>
      <c r="AA81" s="364">
        <f t="shared" si="19"/>
        <v>0</v>
      </c>
      <c r="AB81" s="527"/>
      <c r="AC81" s="192">
        <f t="shared" si="21"/>
        <v>0</v>
      </c>
      <c r="AD81" s="696"/>
      <c r="AE81" s="376" t="s">
        <v>446</v>
      </c>
      <c r="AF81" s="317" t="s">
        <v>447</v>
      </c>
      <c r="AG81" s="336" t="s">
        <v>448</v>
      </c>
      <c r="AH81" s="317" t="s">
        <v>197</v>
      </c>
      <c r="AI81" s="541"/>
    </row>
    <row r="82" spans="1:35" ht="62.25" customHeight="1" x14ac:dyDescent="0.25">
      <c r="A82" s="553"/>
      <c r="B82" s="554"/>
      <c r="C82" s="668"/>
      <c r="D82" s="652"/>
      <c r="E82" s="544"/>
      <c r="F82" s="580" t="s">
        <v>353</v>
      </c>
      <c r="G82" s="712"/>
      <c r="H82" s="521"/>
      <c r="I82" s="361"/>
      <c r="J82" s="522"/>
      <c r="K82" s="364"/>
      <c r="L82" s="527"/>
      <c r="M82" s="209"/>
      <c r="N82" s="318" t="s">
        <v>802</v>
      </c>
      <c r="O82" s="378"/>
      <c r="P82" s="378"/>
      <c r="Q82" s="378"/>
      <c r="R82" s="378"/>
      <c r="S82" s="378"/>
      <c r="T82" s="378"/>
      <c r="U82" s="378"/>
      <c r="V82" s="378"/>
      <c r="W82" s="160"/>
      <c r="X82" s="521"/>
      <c r="Y82" s="361"/>
      <c r="Z82" s="522"/>
      <c r="AA82" s="364"/>
      <c r="AB82" s="527"/>
      <c r="AC82" s="192"/>
      <c r="AD82" s="696"/>
      <c r="AE82" s="716" t="s">
        <v>450</v>
      </c>
      <c r="AF82" s="540" t="s">
        <v>451</v>
      </c>
      <c r="AG82" s="717" t="s">
        <v>452</v>
      </c>
      <c r="AH82" s="719" t="s">
        <v>519</v>
      </c>
      <c r="AI82" s="541"/>
    </row>
    <row r="83" spans="1:35" ht="62.25" customHeight="1" x14ac:dyDescent="0.25">
      <c r="A83" s="553"/>
      <c r="B83" s="554"/>
      <c r="C83" s="668"/>
      <c r="D83" s="652"/>
      <c r="E83" s="544"/>
      <c r="F83" s="580"/>
      <c r="G83" s="712"/>
      <c r="H83" s="521"/>
      <c r="I83" s="361">
        <f t="shared" si="14"/>
        <v>0</v>
      </c>
      <c r="J83" s="522"/>
      <c r="K83" s="364">
        <f t="shared" si="15"/>
        <v>0</v>
      </c>
      <c r="L83" s="527"/>
      <c r="M83" s="209">
        <f t="shared" si="16"/>
        <v>0</v>
      </c>
      <c r="N83" s="318" t="s">
        <v>803</v>
      </c>
      <c r="O83" s="378"/>
      <c r="P83" s="378"/>
      <c r="Q83" s="378"/>
      <c r="R83" s="378"/>
      <c r="S83" s="378"/>
      <c r="T83" s="378"/>
      <c r="U83" s="378"/>
      <c r="V83" s="378"/>
      <c r="W83" s="160"/>
      <c r="X83" s="521"/>
      <c r="Y83" s="361">
        <f t="shared" si="18"/>
        <v>0</v>
      </c>
      <c r="Z83" s="522"/>
      <c r="AA83" s="364">
        <f t="shared" si="19"/>
        <v>0</v>
      </c>
      <c r="AB83" s="527"/>
      <c r="AC83" s="192">
        <f t="shared" si="21"/>
        <v>0</v>
      </c>
      <c r="AD83" s="696"/>
      <c r="AE83" s="716"/>
      <c r="AF83" s="540"/>
      <c r="AG83" s="718"/>
      <c r="AH83" s="720"/>
      <c r="AI83" s="541"/>
    </row>
    <row r="84" spans="1:35" ht="110.25" customHeight="1" x14ac:dyDescent="0.25">
      <c r="A84" s="553"/>
      <c r="B84" s="554"/>
      <c r="C84" s="668"/>
      <c r="D84" s="652"/>
      <c r="E84" s="544"/>
      <c r="F84" s="581" t="s">
        <v>904</v>
      </c>
      <c r="G84" s="712"/>
      <c r="H84" s="521"/>
      <c r="I84" s="361">
        <f t="shared" si="14"/>
        <v>0</v>
      </c>
      <c r="J84" s="522"/>
      <c r="K84" s="364">
        <f t="shared" si="15"/>
        <v>0</v>
      </c>
      <c r="L84" s="527"/>
      <c r="M84" s="209">
        <f t="shared" si="16"/>
        <v>0</v>
      </c>
      <c r="N84" s="318" t="s">
        <v>804</v>
      </c>
      <c r="O84" s="378"/>
      <c r="P84" s="378"/>
      <c r="Q84" s="378"/>
      <c r="R84" s="378"/>
      <c r="S84" s="378"/>
      <c r="T84" s="378"/>
      <c r="U84" s="378"/>
      <c r="V84" s="378"/>
      <c r="W84" s="160"/>
      <c r="X84" s="521"/>
      <c r="Y84" s="361">
        <f t="shared" si="18"/>
        <v>0</v>
      </c>
      <c r="Z84" s="522"/>
      <c r="AA84" s="364">
        <f t="shared" si="19"/>
        <v>0</v>
      </c>
      <c r="AB84" s="527"/>
      <c r="AC84" s="192">
        <f t="shared" si="21"/>
        <v>0</v>
      </c>
      <c r="AD84" s="696"/>
      <c r="AE84" s="317" t="s">
        <v>808</v>
      </c>
      <c r="AF84" s="354" t="s">
        <v>809</v>
      </c>
      <c r="AG84" s="318" t="s">
        <v>810</v>
      </c>
      <c r="AH84" s="92" t="s">
        <v>187</v>
      </c>
      <c r="AI84" s="541"/>
    </row>
    <row r="85" spans="1:35" ht="129" customHeight="1" thickBot="1" x14ac:dyDescent="0.3">
      <c r="A85" s="602"/>
      <c r="B85" s="603"/>
      <c r="C85" s="669"/>
      <c r="D85" s="653"/>
      <c r="E85" s="579"/>
      <c r="F85" s="582"/>
      <c r="G85" s="713"/>
      <c r="H85" s="697"/>
      <c r="I85" s="377"/>
      <c r="J85" s="700"/>
      <c r="K85" s="148"/>
      <c r="L85" s="523"/>
      <c r="M85" s="213"/>
      <c r="N85" s="313" t="s">
        <v>805</v>
      </c>
      <c r="O85" s="83"/>
      <c r="P85" s="83"/>
      <c r="Q85" s="83"/>
      <c r="R85" s="83"/>
      <c r="S85" s="83"/>
      <c r="T85" s="83"/>
      <c r="U85" s="83"/>
      <c r="V85" s="83"/>
      <c r="W85" s="186"/>
      <c r="X85" s="697"/>
      <c r="Y85" s="377"/>
      <c r="Z85" s="700"/>
      <c r="AA85" s="148"/>
      <c r="AB85" s="523"/>
      <c r="AC85" s="196"/>
      <c r="AD85" s="660"/>
      <c r="AE85" s="313" t="s">
        <v>811</v>
      </c>
      <c r="AF85" s="328" t="s">
        <v>809</v>
      </c>
      <c r="AG85" s="331" t="s">
        <v>810</v>
      </c>
      <c r="AH85" s="172" t="s">
        <v>187</v>
      </c>
      <c r="AI85" s="714"/>
    </row>
    <row r="86" spans="1:35" ht="125.25" customHeight="1" x14ac:dyDescent="0.25">
      <c r="A86" s="586" t="s">
        <v>459</v>
      </c>
      <c r="B86" s="587"/>
      <c r="C86" s="632">
        <v>1</v>
      </c>
      <c r="D86" s="633" t="s">
        <v>460</v>
      </c>
      <c r="E86" s="560" t="s">
        <v>57</v>
      </c>
      <c r="F86" s="402" t="s">
        <v>461</v>
      </c>
      <c r="G86" s="333" t="s">
        <v>75</v>
      </c>
      <c r="H86" s="568" t="s">
        <v>12</v>
      </c>
      <c r="I86" s="569">
        <f>IF(H86="Rara Vez",1,IF(H86="Improbable",1.9,IF(H86="Posible",3,IF(H86="Probable",4,IF(H86="Casi Seguro",5,0)))))</f>
        <v>1.9</v>
      </c>
      <c r="J86" s="569" t="s">
        <v>10</v>
      </c>
      <c r="K86" s="363">
        <f t="shared" ref="K86:K108" si="24">IF(J86="Moderado",5,IF(J86="Mayor",10.1,IF(J86="Catastrófico",20.1,0)))</f>
        <v>10.1</v>
      </c>
      <c r="L86" s="550" t="str">
        <f t="shared" ref="L86:L104" si="25">IF(M86=0,"",IF(M86&lt;=10,"Moderada",IF(M86&lt;=20,"Alta",IF(M86&lt;=100.5,"Extrema"))))</f>
        <v>Alta</v>
      </c>
      <c r="M86" s="208">
        <f t="shared" ref="M86:M108" si="26">+I86*K86</f>
        <v>19.189999999999998</v>
      </c>
      <c r="N86" s="319" t="s">
        <v>965</v>
      </c>
      <c r="O86" s="323">
        <f>[1]Controles!D119</f>
        <v>0</v>
      </c>
      <c r="P86" s="323" t="str">
        <f>[1]Controles!D118</f>
        <v>Calificación entre 0 y 85</v>
      </c>
      <c r="Q86" s="788">
        <f>AVERAGE(O86,O87,O88,O89,O90)</f>
        <v>0</v>
      </c>
      <c r="R86" s="788" t="str">
        <f>IF(Q86&lt;=49,"DÉBIL",IF(Q86&lt;=99,"MODERADO",IF(Q86=100,"FUERTE","")))</f>
        <v>DÉBIL</v>
      </c>
      <c r="S86" s="592" t="s">
        <v>22</v>
      </c>
      <c r="T86" s="592">
        <f>IF(S86="Rara Vez",1,IF(S86="Improbable",1.9,IF(S86="Posible",3,IF(S86="Probable",4,IF(S86="Casi Seguro",5,0)))))</f>
        <v>1</v>
      </c>
      <c r="U86" s="592" t="s">
        <v>10</v>
      </c>
      <c r="V86" s="396"/>
      <c r="W86" s="159"/>
      <c r="X86" s="568" t="s">
        <v>22</v>
      </c>
      <c r="Y86" s="569">
        <f>IF(X86="Rara Vez",1,IF(X86="Improbable",1.9,IF(X86="Posible",3,IF(X86="Probable",4,IF(X86="Casi Seguro",5,0)))))</f>
        <v>1</v>
      </c>
      <c r="Z86" s="569" t="s">
        <v>10</v>
      </c>
      <c r="AA86" s="363">
        <f t="shared" ref="AA86:AA105" si="27">IF(Z86="Moderado",5,IF(Z86="Mayor",10.1,IF(Z86="Catastrófico",20.1,0)))</f>
        <v>10.1</v>
      </c>
      <c r="AB86" s="550" t="str">
        <f t="shared" ref="AB86" si="28">IF(AC86=0,"",IF(AC86&lt;=10,"Moderada",IF(AC86&lt;=20,"Alta",IF(AC86&lt;=100.5,"Extrema"))))</f>
        <v>Alta</v>
      </c>
      <c r="AC86" s="208">
        <f t="shared" ref="AC86:AC105" si="29">+Y86*AA86</f>
        <v>10.1</v>
      </c>
      <c r="AD86" s="633" t="s">
        <v>703</v>
      </c>
      <c r="AE86" s="764" t="s">
        <v>820</v>
      </c>
      <c r="AF86" s="764" t="s">
        <v>821</v>
      </c>
      <c r="AG86" s="764" t="s">
        <v>822</v>
      </c>
      <c r="AH86" s="764" t="s">
        <v>823</v>
      </c>
      <c r="AI86" s="725" t="s">
        <v>824</v>
      </c>
    </row>
    <row r="87" spans="1:35" ht="234.75" customHeight="1" x14ac:dyDescent="0.25">
      <c r="A87" s="588"/>
      <c r="B87" s="589"/>
      <c r="C87" s="537"/>
      <c r="D87" s="534"/>
      <c r="E87" s="532"/>
      <c r="F87" s="520" t="s">
        <v>467</v>
      </c>
      <c r="G87" s="715" t="s">
        <v>78</v>
      </c>
      <c r="H87" s="521"/>
      <c r="I87" s="522"/>
      <c r="J87" s="522"/>
      <c r="K87" s="364">
        <f t="shared" si="24"/>
        <v>0</v>
      </c>
      <c r="L87" s="527"/>
      <c r="M87" s="209">
        <f t="shared" si="26"/>
        <v>0</v>
      </c>
      <c r="N87" s="320" t="s">
        <v>871</v>
      </c>
      <c r="O87" s="324">
        <f>[1]Controles!K119</f>
        <v>0</v>
      </c>
      <c r="P87" s="324" t="str">
        <f>[1]Controles!K118</f>
        <v>Calificación entre 0 y 85</v>
      </c>
      <c r="Q87" s="542"/>
      <c r="R87" s="542"/>
      <c r="S87" s="526"/>
      <c r="T87" s="526"/>
      <c r="U87" s="526"/>
      <c r="V87" s="378"/>
      <c r="W87" s="160"/>
      <c r="X87" s="521"/>
      <c r="Y87" s="522"/>
      <c r="Z87" s="522"/>
      <c r="AA87" s="364">
        <f t="shared" si="27"/>
        <v>0</v>
      </c>
      <c r="AB87" s="527"/>
      <c r="AC87" s="209">
        <f t="shared" si="29"/>
        <v>0</v>
      </c>
      <c r="AD87" s="534"/>
      <c r="AE87" s="720"/>
      <c r="AF87" s="720"/>
      <c r="AG87" s="720"/>
      <c r="AH87" s="720"/>
      <c r="AI87" s="778"/>
    </row>
    <row r="88" spans="1:35" ht="183" customHeight="1" x14ac:dyDescent="0.25">
      <c r="A88" s="588"/>
      <c r="B88" s="589"/>
      <c r="C88" s="537"/>
      <c r="D88" s="534"/>
      <c r="E88" s="532"/>
      <c r="F88" s="520"/>
      <c r="G88" s="715"/>
      <c r="H88" s="521"/>
      <c r="I88" s="522"/>
      <c r="J88" s="522"/>
      <c r="K88" s="364">
        <f t="shared" si="24"/>
        <v>0</v>
      </c>
      <c r="L88" s="527"/>
      <c r="M88" s="209">
        <f t="shared" si="26"/>
        <v>0</v>
      </c>
      <c r="N88" s="149" t="s">
        <v>872</v>
      </c>
      <c r="O88" s="324">
        <f>[1]Controles!R119</f>
        <v>0</v>
      </c>
      <c r="P88" s="324" t="str">
        <f>[1]Controles!R118</f>
        <v>Calificación entre 0 y 85</v>
      </c>
      <c r="Q88" s="542"/>
      <c r="R88" s="542"/>
      <c r="S88" s="526"/>
      <c r="T88" s="526"/>
      <c r="U88" s="526"/>
      <c r="V88" s="378"/>
      <c r="W88" s="160"/>
      <c r="X88" s="521"/>
      <c r="Y88" s="522"/>
      <c r="Z88" s="522"/>
      <c r="AA88" s="364">
        <f t="shared" si="27"/>
        <v>0</v>
      </c>
      <c r="AB88" s="527"/>
      <c r="AC88" s="209">
        <f t="shared" si="29"/>
        <v>0</v>
      </c>
      <c r="AD88" s="534"/>
      <c r="AE88" s="765"/>
      <c r="AF88" s="765"/>
      <c r="AG88" s="765"/>
      <c r="AH88" s="765"/>
      <c r="AI88" s="779"/>
    </row>
    <row r="89" spans="1:35" ht="225.75" customHeight="1" x14ac:dyDescent="0.25">
      <c r="A89" s="588"/>
      <c r="B89" s="589"/>
      <c r="C89" s="537"/>
      <c r="D89" s="534"/>
      <c r="E89" s="532"/>
      <c r="F89" s="520"/>
      <c r="G89" s="715"/>
      <c r="H89" s="521"/>
      <c r="I89" s="522"/>
      <c r="J89" s="522"/>
      <c r="K89" s="364">
        <f t="shared" si="24"/>
        <v>0</v>
      </c>
      <c r="L89" s="527"/>
      <c r="M89" s="209">
        <f t="shared" si="26"/>
        <v>0</v>
      </c>
      <c r="N89" s="149" t="s">
        <v>873</v>
      </c>
      <c r="O89" s="324">
        <f>[1]Controles!Y119</f>
        <v>0</v>
      </c>
      <c r="P89" s="324" t="str">
        <f>[1]Controles!Y118</f>
        <v>Calificación entre 0 y 85</v>
      </c>
      <c r="Q89" s="542"/>
      <c r="R89" s="542"/>
      <c r="S89" s="526"/>
      <c r="T89" s="526"/>
      <c r="U89" s="526"/>
      <c r="V89" s="378"/>
      <c r="W89" s="160"/>
      <c r="X89" s="521"/>
      <c r="Y89" s="522"/>
      <c r="Z89" s="522"/>
      <c r="AA89" s="364">
        <f t="shared" si="27"/>
        <v>0</v>
      </c>
      <c r="AB89" s="527"/>
      <c r="AC89" s="209">
        <f t="shared" si="29"/>
        <v>0</v>
      </c>
      <c r="AD89" s="534"/>
      <c r="AE89" s="320" t="s">
        <v>825</v>
      </c>
      <c r="AF89" s="320" t="s">
        <v>967</v>
      </c>
      <c r="AG89" s="320" t="s">
        <v>968</v>
      </c>
      <c r="AH89" s="320" t="s">
        <v>132</v>
      </c>
      <c r="AI89" s="104" t="s">
        <v>824</v>
      </c>
    </row>
    <row r="90" spans="1:35" ht="202.5" customHeight="1" x14ac:dyDescent="0.25">
      <c r="A90" s="588"/>
      <c r="B90" s="589"/>
      <c r="C90" s="537"/>
      <c r="D90" s="534"/>
      <c r="E90" s="532"/>
      <c r="F90" s="340" t="s">
        <v>477</v>
      </c>
      <c r="G90" s="347" t="s">
        <v>328</v>
      </c>
      <c r="H90" s="521"/>
      <c r="I90" s="522"/>
      <c r="J90" s="522"/>
      <c r="K90" s="364">
        <f t="shared" si="24"/>
        <v>0</v>
      </c>
      <c r="L90" s="527"/>
      <c r="M90" s="209">
        <f t="shared" si="26"/>
        <v>0</v>
      </c>
      <c r="N90" s="320" t="s">
        <v>813</v>
      </c>
      <c r="O90" s="320">
        <f>[1]Controles!AF119</f>
        <v>0</v>
      </c>
      <c r="P90" s="320" t="str">
        <f>[1]Controles!AF118</f>
        <v>Calificación entre 0 y 85</v>
      </c>
      <c r="Q90" s="542"/>
      <c r="R90" s="542"/>
      <c r="S90" s="526"/>
      <c r="T90" s="526"/>
      <c r="U90" s="526"/>
      <c r="V90" s="378"/>
      <c r="W90" s="160"/>
      <c r="X90" s="521"/>
      <c r="Y90" s="522"/>
      <c r="Z90" s="522"/>
      <c r="AA90" s="364">
        <f t="shared" si="27"/>
        <v>0</v>
      </c>
      <c r="AB90" s="527"/>
      <c r="AC90" s="209">
        <f t="shared" si="29"/>
        <v>0</v>
      </c>
      <c r="AD90" s="534"/>
      <c r="AE90" s="320" t="s">
        <v>826</v>
      </c>
      <c r="AF90" s="320" t="s">
        <v>827</v>
      </c>
      <c r="AG90" s="320" t="s">
        <v>828</v>
      </c>
      <c r="AH90" s="320" t="s">
        <v>189</v>
      </c>
      <c r="AI90" s="104" t="s">
        <v>824</v>
      </c>
    </row>
    <row r="91" spans="1:35" ht="164.25" customHeight="1" x14ac:dyDescent="0.25">
      <c r="A91" s="588"/>
      <c r="B91" s="589"/>
      <c r="C91" s="548">
        <v>2</v>
      </c>
      <c r="D91" s="518" t="s">
        <v>482</v>
      </c>
      <c r="E91" s="519" t="s">
        <v>57</v>
      </c>
      <c r="F91" s="338" t="s">
        <v>483</v>
      </c>
      <c r="G91" s="715" t="s">
        <v>75</v>
      </c>
      <c r="H91" s="521" t="s">
        <v>22</v>
      </c>
      <c r="I91" s="522">
        <f t="shared" ref="I91:I108" si="30">IF(H91="Rara Vez",1,IF(H91="Improbable",1.9,IF(H91="Posible",3,IF(H91="Probable",4,IF(H91="Casi Seguro",5,0)))))</f>
        <v>1</v>
      </c>
      <c r="J91" s="522" t="s">
        <v>10</v>
      </c>
      <c r="K91" s="364">
        <f t="shared" si="24"/>
        <v>10.1</v>
      </c>
      <c r="L91" s="527" t="str">
        <f t="shared" si="25"/>
        <v>Alta</v>
      </c>
      <c r="M91" s="209">
        <f t="shared" si="26"/>
        <v>10.1</v>
      </c>
      <c r="N91" s="320" t="s">
        <v>955</v>
      </c>
      <c r="O91" s="324">
        <f>[1]Controles!D164</f>
        <v>90</v>
      </c>
      <c r="P91" s="324" t="str">
        <f>[1]Controles!D163</f>
        <v>Calificación entre 0 y 85</v>
      </c>
      <c r="Q91" s="542">
        <f>AVERAGE(O91:O93)</f>
        <v>30</v>
      </c>
      <c r="R91" s="542" t="str">
        <f>IF(Q91&lt;=49,"DÉBIL",IF(Q91&lt;=99,"MODERADO",IF(Q91=100,"FUERTE","")))</f>
        <v>DÉBIL</v>
      </c>
      <c r="S91" s="526" t="s">
        <v>22</v>
      </c>
      <c r="T91" s="526">
        <f t="shared" ref="T91" si="31">IF(S91="Rara Vez",1,IF(S91="Improbable",1.9,IF(S91="Posible",3,IF(S91="Probable",4,IF(S91="Casi Seguro",5,0)))))</f>
        <v>1</v>
      </c>
      <c r="U91" s="526" t="s">
        <v>10</v>
      </c>
      <c r="V91" s="378"/>
      <c r="W91" s="160"/>
      <c r="X91" s="521" t="s">
        <v>22</v>
      </c>
      <c r="Y91" s="522">
        <f t="shared" ref="Y91" si="32">IF(X91="Rara Vez",1,IF(X91="Improbable",1.9,IF(X91="Posible",3,IF(X91="Probable",4,IF(X91="Casi Seguro",5,0)))))</f>
        <v>1</v>
      </c>
      <c r="Z91" s="522" t="s">
        <v>10</v>
      </c>
      <c r="AA91" s="364">
        <f t="shared" si="27"/>
        <v>10.1</v>
      </c>
      <c r="AB91" s="527" t="str">
        <f t="shared" ref="AB91" si="33">IF(AC91=0,"",IF(AC91&lt;=10,"Moderada",IF(AC91&lt;=20,"Alta",IF(AC91&lt;=100.5,"Extrema"))))</f>
        <v>Alta</v>
      </c>
      <c r="AC91" s="209">
        <f t="shared" si="29"/>
        <v>10.1</v>
      </c>
      <c r="AD91" s="518" t="s">
        <v>703</v>
      </c>
      <c r="AE91" s="320" t="s">
        <v>832</v>
      </c>
      <c r="AF91" s="320" t="s">
        <v>833</v>
      </c>
      <c r="AG91" s="320" t="s">
        <v>834</v>
      </c>
      <c r="AH91" s="320" t="s">
        <v>189</v>
      </c>
      <c r="AI91" s="104" t="s">
        <v>824</v>
      </c>
    </row>
    <row r="92" spans="1:35" ht="182.25" customHeight="1" x14ac:dyDescent="0.25">
      <c r="A92" s="588"/>
      <c r="B92" s="589"/>
      <c r="C92" s="548"/>
      <c r="D92" s="518"/>
      <c r="E92" s="519"/>
      <c r="F92" s="340" t="s">
        <v>488</v>
      </c>
      <c r="G92" s="715"/>
      <c r="H92" s="521"/>
      <c r="I92" s="522"/>
      <c r="J92" s="522"/>
      <c r="K92" s="364">
        <f t="shared" si="24"/>
        <v>0</v>
      </c>
      <c r="L92" s="527"/>
      <c r="M92" s="209">
        <f t="shared" si="26"/>
        <v>0</v>
      </c>
      <c r="N92" s="320" t="s">
        <v>815</v>
      </c>
      <c r="O92" s="324">
        <f>[1]Controles!K164</f>
        <v>0</v>
      </c>
      <c r="P92" s="324" t="str">
        <f>[1]Controles!K163</f>
        <v>Calificación entre 0 y 85</v>
      </c>
      <c r="Q92" s="542"/>
      <c r="R92" s="542"/>
      <c r="S92" s="526"/>
      <c r="T92" s="526"/>
      <c r="U92" s="526"/>
      <c r="V92" s="378"/>
      <c r="W92" s="160"/>
      <c r="X92" s="521"/>
      <c r="Y92" s="522"/>
      <c r="Z92" s="522"/>
      <c r="AA92" s="364">
        <f t="shared" si="27"/>
        <v>0</v>
      </c>
      <c r="AB92" s="527"/>
      <c r="AC92" s="209">
        <f t="shared" si="29"/>
        <v>0</v>
      </c>
      <c r="AD92" s="518"/>
      <c r="AE92" s="375" t="s">
        <v>829</v>
      </c>
      <c r="AF92" s="375" t="s">
        <v>830</v>
      </c>
      <c r="AG92" s="375" t="s">
        <v>831</v>
      </c>
      <c r="AH92" s="320" t="s">
        <v>189</v>
      </c>
      <c r="AI92" s="104" t="s">
        <v>824</v>
      </c>
    </row>
    <row r="93" spans="1:35" ht="137.25" customHeight="1" x14ac:dyDescent="0.25">
      <c r="A93" s="588"/>
      <c r="B93" s="589"/>
      <c r="C93" s="548"/>
      <c r="D93" s="518"/>
      <c r="E93" s="519"/>
      <c r="F93" s="340" t="s">
        <v>493</v>
      </c>
      <c r="G93" s="347" t="s">
        <v>76</v>
      </c>
      <c r="H93" s="521"/>
      <c r="I93" s="522"/>
      <c r="J93" s="522"/>
      <c r="K93" s="364">
        <f t="shared" si="24"/>
        <v>0</v>
      </c>
      <c r="L93" s="527"/>
      <c r="M93" s="209">
        <f t="shared" si="26"/>
        <v>0</v>
      </c>
      <c r="N93" s="320" t="s">
        <v>956</v>
      </c>
      <c r="O93" s="324">
        <f>[1]Controles!R164</f>
        <v>0</v>
      </c>
      <c r="P93" s="324" t="str">
        <f>[1]Controles!R163</f>
        <v>Calificación entre 0 y 85</v>
      </c>
      <c r="Q93" s="542"/>
      <c r="R93" s="542"/>
      <c r="S93" s="526"/>
      <c r="T93" s="526"/>
      <c r="U93" s="526"/>
      <c r="V93" s="378"/>
      <c r="W93" s="160"/>
      <c r="X93" s="521"/>
      <c r="Y93" s="522"/>
      <c r="Z93" s="522"/>
      <c r="AA93" s="364">
        <f t="shared" si="27"/>
        <v>0</v>
      </c>
      <c r="AB93" s="527"/>
      <c r="AC93" s="209">
        <f t="shared" si="29"/>
        <v>0</v>
      </c>
      <c r="AD93" s="518"/>
      <c r="AE93" s="320" t="s">
        <v>832</v>
      </c>
      <c r="AF93" s="320" t="s">
        <v>833</v>
      </c>
      <c r="AG93" s="320" t="s">
        <v>834</v>
      </c>
      <c r="AH93" s="320" t="s">
        <v>189</v>
      </c>
      <c r="AI93" s="104" t="s">
        <v>824</v>
      </c>
    </row>
    <row r="94" spans="1:35" ht="128.25" x14ac:dyDescent="0.25">
      <c r="A94" s="588"/>
      <c r="B94" s="589"/>
      <c r="C94" s="548">
        <v>3</v>
      </c>
      <c r="D94" s="518" t="s">
        <v>497</v>
      </c>
      <c r="E94" s="519" t="s">
        <v>57</v>
      </c>
      <c r="F94" s="338" t="s">
        <v>498</v>
      </c>
      <c r="G94" s="347" t="s">
        <v>75</v>
      </c>
      <c r="H94" s="521" t="s">
        <v>22</v>
      </c>
      <c r="I94" s="522">
        <f t="shared" si="30"/>
        <v>1</v>
      </c>
      <c r="J94" s="522" t="s">
        <v>10</v>
      </c>
      <c r="K94" s="364">
        <f t="shared" si="24"/>
        <v>10.1</v>
      </c>
      <c r="L94" s="527" t="str">
        <f t="shared" si="25"/>
        <v>Alta</v>
      </c>
      <c r="M94" s="209">
        <f t="shared" si="26"/>
        <v>10.1</v>
      </c>
      <c r="N94" s="375" t="s">
        <v>966</v>
      </c>
      <c r="O94" s="324">
        <f>[1]Controles!D208</f>
        <v>0</v>
      </c>
      <c r="P94" s="324" t="str">
        <f>[1]Controles!D207</f>
        <v>Calificación entre 0 y 85</v>
      </c>
      <c r="Q94" s="537">
        <f>AVERAGE(O94:O96)</f>
        <v>0</v>
      </c>
      <c r="R94" s="542" t="str">
        <f>IF(Q94&lt;=49,"DÉBIL",IF(Q94&lt;=99,"MODERADO",IF(Q94=100,"FUERTE","")))</f>
        <v>DÉBIL</v>
      </c>
      <c r="S94" s="526" t="s">
        <v>22</v>
      </c>
      <c r="T94" s="526">
        <f t="shared" ref="T94" si="34">IF(S94="Rara Vez",1,IF(S94="Improbable",1.9,IF(S94="Posible",3,IF(S94="Probable",4,IF(S94="Casi Seguro",5,0)))))</f>
        <v>1</v>
      </c>
      <c r="U94" s="526" t="s">
        <v>10</v>
      </c>
      <c r="V94" s="378"/>
      <c r="W94" s="160"/>
      <c r="X94" s="521" t="s">
        <v>22</v>
      </c>
      <c r="Y94" s="522">
        <f t="shared" ref="Y94" si="35">IF(X94="Rara Vez",1,IF(X94="Improbable",1.9,IF(X94="Posible",3,IF(X94="Probable",4,IF(X94="Casi Seguro",5,0)))))</f>
        <v>1</v>
      </c>
      <c r="Z94" s="522" t="s">
        <v>10</v>
      </c>
      <c r="AA94" s="364">
        <f t="shared" si="27"/>
        <v>10.1</v>
      </c>
      <c r="AB94" s="527" t="str">
        <f t="shared" ref="AB94" si="36">IF(AC94=0,"",IF(AC94&lt;=10,"Moderada",IF(AC94&lt;=20,"Alta",IF(AC94&lt;=100.5,"Extrema"))))</f>
        <v>Alta</v>
      </c>
      <c r="AC94" s="209">
        <f t="shared" si="29"/>
        <v>10.1</v>
      </c>
      <c r="AD94" s="518" t="s">
        <v>703</v>
      </c>
      <c r="AE94" s="375" t="s">
        <v>829</v>
      </c>
      <c r="AF94" s="375" t="s">
        <v>830</v>
      </c>
      <c r="AG94" s="375" t="s">
        <v>831</v>
      </c>
      <c r="AH94" s="375" t="s">
        <v>228</v>
      </c>
      <c r="AI94" s="341" t="s">
        <v>824</v>
      </c>
    </row>
    <row r="95" spans="1:35" ht="128.25" x14ac:dyDescent="0.25">
      <c r="A95" s="588"/>
      <c r="B95" s="589"/>
      <c r="C95" s="548"/>
      <c r="D95" s="518"/>
      <c r="E95" s="519"/>
      <c r="F95" s="340" t="s">
        <v>503</v>
      </c>
      <c r="G95" s="347" t="s">
        <v>76</v>
      </c>
      <c r="H95" s="521"/>
      <c r="I95" s="522"/>
      <c r="J95" s="522"/>
      <c r="K95" s="364">
        <f t="shared" si="24"/>
        <v>0</v>
      </c>
      <c r="L95" s="527"/>
      <c r="M95" s="209">
        <f t="shared" si="26"/>
        <v>0</v>
      </c>
      <c r="N95" s="320" t="s">
        <v>817</v>
      </c>
      <c r="O95" s="324">
        <f>[1]Controles!K208</f>
        <v>0</v>
      </c>
      <c r="P95" s="324" t="str">
        <f>[1]Controles!K207</f>
        <v>Calificación entre 0 y 85</v>
      </c>
      <c r="Q95" s="537"/>
      <c r="R95" s="542"/>
      <c r="S95" s="526"/>
      <c r="T95" s="526"/>
      <c r="U95" s="526"/>
      <c r="V95" s="378"/>
      <c r="W95" s="160"/>
      <c r="X95" s="521"/>
      <c r="Y95" s="522"/>
      <c r="Z95" s="522"/>
      <c r="AA95" s="364">
        <f t="shared" si="27"/>
        <v>0</v>
      </c>
      <c r="AB95" s="527"/>
      <c r="AC95" s="209">
        <f t="shared" si="29"/>
        <v>0</v>
      </c>
      <c r="AD95" s="518"/>
      <c r="AE95" s="375" t="s">
        <v>829</v>
      </c>
      <c r="AF95" s="375" t="s">
        <v>830</v>
      </c>
      <c r="AG95" s="375" t="s">
        <v>831</v>
      </c>
      <c r="AH95" s="375" t="s">
        <v>228</v>
      </c>
      <c r="AI95" s="104"/>
    </row>
    <row r="96" spans="1:35" ht="128.25" x14ac:dyDescent="0.25">
      <c r="A96" s="588"/>
      <c r="B96" s="589"/>
      <c r="C96" s="548"/>
      <c r="D96" s="518"/>
      <c r="E96" s="519"/>
      <c r="F96" s="340" t="s">
        <v>504</v>
      </c>
      <c r="G96" s="347" t="s">
        <v>217</v>
      </c>
      <c r="H96" s="521"/>
      <c r="I96" s="522"/>
      <c r="J96" s="522"/>
      <c r="K96" s="364">
        <f t="shared" si="24"/>
        <v>0</v>
      </c>
      <c r="L96" s="527"/>
      <c r="M96" s="209">
        <f t="shared" si="26"/>
        <v>0</v>
      </c>
      <c r="N96" s="320" t="s">
        <v>817</v>
      </c>
      <c r="O96" s="324">
        <f>[1]Controles!R208</f>
        <v>0</v>
      </c>
      <c r="P96" s="324" t="str">
        <f>[1]Controles!R207</f>
        <v>Calificación entre 0 y 85</v>
      </c>
      <c r="Q96" s="537"/>
      <c r="R96" s="542"/>
      <c r="S96" s="526"/>
      <c r="T96" s="526"/>
      <c r="U96" s="526"/>
      <c r="V96" s="378"/>
      <c r="W96" s="160"/>
      <c r="X96" s="521"/>
      <c r="Y96" s="522"/>
      <c r="Z96" s="522"/>
      <c r="AA96" s="364">
        <f t="shared" si="27"/>
        <v>0</v>
      </c>
      <c r="AB96" s="527"/>
      <c r="AC96" s="209">
        <f t="shared" si="29"/>
        <v>0</v>
      </c>
      <c r="AD96" s="518"/>
      <c r="AE96" s="375" t="s">
        <v>829</v>
      </c>
      <c r="AF96" s="375" t="s">
        <v>830</v>
      </c>
      <c r="AG96" s="375" t="s">
        <v>831</v>
      </c>
      <c r="AH96" s="375" t="s">
        <v>228</v>
      </c>
      <c r="AI96" s="104"/>
    </row>
    <row r="97" spans="1:35" ht="128.25" x14ac:dyDescent="0.25">
      <c r="A97" s="588"/>
      <c r="B97" s="589"/>
      <c r="C97" s="548">
        <v>4</v>
      </c>
      <c r="D97" s="518" t="s">
        <v>505</v>
      </c>
      <c r="E97" s="519" t="s">
        <v>57</v>
      </c>
      <c r="F97" s="572" t="s">
        <v>506</v>
      </c>
      <c r="G97" s="347" t="s">
        <v>75</v>
      </c>
      <c r="H97" s="521" t="s">
        <v>12</v>
      </c>
      <c r="I97" s="522">
        <f>IF(H97="Rara Vez",1,IF(H97="Improbable",1.9,IF(H97="Posible",3,IF(H97="Probable",4,IF(H97="Casi Seguro",5,0)))))</f>
        <v>1.9</v>
      </c>
      <c r="J97" s="522" t="s">
        <v>10</v>
      </c>
      <c r="K97" s="364">
        <f t="shared" si="24"/>
        <v>10.1</v>
      </c>
      <c r="L97" s="527" t="str">
        <f t="shared" si="25"/>
        <v>Alta</v>
      </c>
      <c r="M97" s="209">
        <f t="shared" si="26"/>
        <v>19.189999999999998</v>
      </c>
      <c r="N97" s="320" t="s">
        <v>905</v>
      </c>
      <c r="O97" s="324">
        <f>[1]Controles!D253</f>
        <v>0</v>
      </c>
      <c r="P97" s="324" t="str">
        <f>[1]Controles!D252</f>
        <v>Calificación entre 0 y 85</v>
      </c>
      <c r="Q97" s="542">
        <f>AVERAGE(O97:O98)</f>
        <v>0</v>
      </c>
      <c r="R97" s="542" t="str">
        <f>IF(Q97&lt;=49,"DÉBIL",IF(Q97&lt;=99,"MODERADO",IF(Q97=100,"FUERTE","")))</f>
        <v>DÉBIL</v>
      </c>
      <c r="S97" s="526" t="s">
        <v>22</v>
      </c>
      <c r="T97" s="526">
        <f>IF(S97="Rara Vez",1,IF(S97="Improbable",1.9,IF(S97="Posible",3,IF(S97="Probable",4,IF(S97="Casi Seguro",5,0)))))</f>
        <v>1</v>
      </c>
      <c r="U97" s="526" t="s">
        <v>10</v>
      </c>
      <c r="V97" s="378"/>
      <c r="W97" s="160"/>
      <c r="X97" s="521" t="s">
        <v>22</v>
      </c>
      <c r="Y97" s="522">
        <f>IF(X97="Rara Vez",1,IF(X97="Improbable",1.9,IF(X97="Posible",3,IF(X97="Probable",4,IF(X97="Casi Seguro",5,0)))))</f>
        <v>1</v>
      </c>
      <c r="Z97" s="522" t="s">
        <v>10</v>
      </c>
      <c r="AA97" s="364">
        <f t="shared" si="27"/>
        <v>10.1</v>
      </c>
      <c r="AB97" s="527" t="str">
        <f t="shared" ref="AB97" si="37">IF(AC97=0,"",IF(AC97&lt;=10,"Moderada",IF(AC97&lt;=20,"Alta",IF(AC97&lt;=100.5,"Extrema"))))</f>
        <v>Alta</v>
      </c>
      <c r="AC97" s="209">
        <f t="shared" si="29"/>
        <v>10.1</v>
      </c>
      <c r="AD97" s="518" t="s">
        <v>703</v>
      </c>
      <c r="AE97" s="320" t="s">
        <v>832</v>
      </c>
      <c r="AF97" s="320" t="s">
        <v>833</v>
      </c>
      <c r="AG97" s="320" t="s">
        <v>834</v>
      </c>
      <c r="AH97" s="320" t="s">
        <v>189</v>
      </c>
      <c r="AI97" s="104" t="s">
        <v>824</v>
      </c>
    </row>
    <row r="98" spans="1:35" ht="172.5" customHeight="1" x14ac:dyDescent="0.25">
      <c r="A98" s="588"/>
      <c r="B98" s="589"/>
      <c r="C98" s="548"/>
      <c r="D98" s="518"/>
      <c r="E98" s="519"/>
      <c r="F98" s="572"/>
      <c r="G98" s="347" t="s">
        <v>78</v>
      </c>
      <c r="H98" s="521"/>
      <c r="I98" s="522"/>
      <c r="J98" s="522"/>
      <c r="K98" s="364">
        <f t="shared" si="24"/>
        <v>0</v>
      </c>
      <c r="L98" s="527"/>
      <c r="M98" s="209">
        <f t="shared" si="26"/>
        <v>0</v>
      </c>
      <c r="N98" s="320" t="s">
        <v>905</v>
      </c>
      <c r="O98" s="324">
        <f>[1]Controles!K253</f>
        <v>0</v>
      </c>
      <c r="P98" s="324" t="str">
        <f>[1]Controles!K252</f>
        <v>Calificación entre 0 y 85</v>
      </c>
      <c r="Q98" s="542"/>
      <c r="R98" s="542"/>
      <c r="S98" s="526"/>
      <c r="T98" s="526"/>
      <c r="U98" s="526"/>
      <c r="V98" s="378"/>
      <c r="W98" s="160"/>
      <c r="X98" s="521"/>
      <c r="Y98" s="522"/>
      <c r="Z98" s="522"/>
      <c r="AA98" s="364">
        <f t="shared" si="27"/>
        <v>0</v>
      </c>
      <c r="AB98" s="527"/>
      <c r="AC98" s="209">
        <f t="shared" si="29"/>
        <v>0</v>
      </c>
      <c r="AD98" s="518"/>
      <c r="AE98" s="320" t="s">
        <v>832</v>
      </c>
      <c r="AF98" s="320" t="s">
        <v>833</v>
      </c>
      <c r="AG98" s="320" t="s">
        <v>834</v>
      </c>
      <c r="AH98" s="320" t="s">
        <v>189</v>
      </c>
      <c r="AI98" s="104" t="s">
        <v>824</v>
      </c>
    </row>
    <row r="99" spans="1:35" ht="166.5" customHeight="1" x14ac:dyDescent="0.25">
      <c r="A99" s="588"/>
      <c r="B99" s="589"/>
      <c r="C99" s="548"/>
      <c r="D99" s="518"/>
      <c r="E99" s="519"/>
      <c r="F99" s="336" t="s">
        <v>467</v>
      </c>
      <c r="G99" s="347" t="s">
        <v>328</v>
      </c>
      <c r="H99" s="521"/>
      <c r="I99" s="522"/>
      <c r="J99" s="522"/>
      <c r="K99" s="364">
        <f t="shared" si="24"/>
        <v>0</v>
      </c>
      <c r="L99" s="527"/>
      <c r="M99" s="209">
        <f t="shared" si="26"/>
        <v>0</v>
      </c>
      <c r="N99" s="320" t="s">
        <v>905</v>
      </c>
      <c r="O99" s="324">
        <f>[1]Controles!R253</f>
        <v>0</v>
      </c>
      <c r="P99" s="324" t="str">
        <f>[1]Controles!R252</f>
        <v>Calificación entre 0 y 85</v>
      </c>
      <c r="Q99" s="542"/>
      <c r="R99" s="542"/>
      <c r="S99" s="526"/>
      <c r="T99" s="526"/>
      <c r="U99" s="526"/>
      <c r="V99" s="378"/>
      <c r="W99" s="160"/>
      <c r="X99" s="521"/>
      <c r="Y99" s="522"/>
      <c r="Z99" s="522"/>
      <c r="AA99" s="364">
        <f t="shared" si="27"/>
        <v>0</v>
      </c>
      <c r="AB99" s="527"/>
      <c r="AC99" s="209">
        <f t="shared" si="29"/>
        <v>0</v>
      </c>
      <c r="AD99" s="518"/>
      <c r="AE99" s="320" t="s">
        <v>832</v>
      </c>
      <c r="AF99" s="320" t="s">
        <v>833</v>
      </c>
      <c r="AG99" s="320" t="s">
        <v>834</v>
      </c>
      <c r="AH99" s="320" t="s">
        <v>189</v>
      </c>
      <c r="AI99" s="104" t="s">
        <v>824</v>
      </c>
    </row>
    <row r="100" spans="1:35" ht="204" customHeight="1" x14ac:dyDescent="0.25">
      <c r="A100" s="588"/>
      <c r="B100" s="589"/>
      <c r="C100" s="548">
        <v>5</v>
      </c>
      <c r="D100" s="518" t="s">
        <v>511</v>
      </c>
      <c r="E100" s="519" t="s">
        <v>57</v>
      </c>
      <c r="F100" s="338" t="s">
        <v>467</v>
      </c>
      <c r="G100" s="347" t="s">
        <v>78</v>
      </c>
      <c r="H100" s="521" t="s">
        <v>15</v>
      </c>
      <c r="I100" s="522">
        <f>IF(H100="Rara Vez",1,IF(H100="Improbable",1.9,IF(H100="Posible",3,IF(H100="Probable",4,IF(H100="Casi Seguro",5,0)))))</f>
        <v>3</v>
      </c>
      <c r="J100" s="522" t="s">
        <v>10</v>
      </c>
      <c r="K100" s="364">
        <f t="shared" si="24"/>
        <v>10.1</v>
      </c>
      <c r="L100" s="527" t="str">
        <f t="shared" si="25"/>
        <v>Extrema</v>
      </c>
      <c r="M100" s="209">
        <f t="shared" si="26"/>
        <v>30.299999999999997</v>
      </c>
      <c r="N100" s="320" t="s">
        <v>957</v>
      </c>
      <c r="O100" s="324">
        <f>[1]Controles!D297</f>
        <v>0</v>
      </c>
      <c r="P100" s="324" t="str">
        <f>[1]Controles!D296</f>
        <v>Calificación entre 0 y 85</v>
      </c>
      <c r="Q100" s="542">
        <f>AVERAGE(O100:O346)</f>
        <v>0</v>
      </c>
      <c r="R100" s="542" t="str">
        <f>IF(Q100&lt;=49,"DÉBIL",IF(Q100&lt;=99,"MODERADO",IF(Q100=100,"FUERTE","")))</f>
        <v>DÉBIL</v>
      </c>
      <c r="S100" s="526" t="s">
        <v>22</v>
      </c>
      <c r="T100" s="526">
        <f>IF(S100="Rara Vez",1,IF(S100="Improbable",1.9,IF(S100="Posible",3,IF(S100="Probable",4,IF(S100="Casi Seguro",5,0)))))</f>
        <v>1</v>
      </c>
      <c r="U100" s="526" t="s">
        <v>10</v>
      </c>
      <c r="V100" s="378"/>
      <c r="W100" s="160"/>
      <c r="X100" s="521" t="s">
        <v>22</v>
      </c>
      <c r="Y100" s="522">
        <f>IF(X100="Rara Vez",1,IF(X100="Improbable",1.9,IF(X100="Posible",3,IF(X100="Probable",4,IF(X100="Casi Seguro",5,0)))))</f>
        <v>1</v>
      </c>
      <c r="Z100" s="522" t="s">
        <v>10</v>
      </c>
      <c r="AA100" s="364">
        <f t="shared" si="27"/>
        <v>10.1</v>
      </c>
      <c r="AB100" s="527" t="str">
        <f t="shared" ref="AB100" si="38">IF(AC100=0,"",IF(AC100&lt;=10,"Moderada",IF(AC100&lt;=20,"Alta",IF(AC100&lt;=100.5,"Extrema"))))</f>
        <v>Alta</v>
      </c>
      <c r="AC100" s="209">
        <f t="shared" si="29"/>
        <v>10.1</v>
      </c>
      <c r="AD100" s="518" t="s">
        <v>703</v>
      </c>
      <c r="AE100" s="540" t="s">
        <v>969</v>
      </c>
      <c r="AF100" s="540" t="s">
        <v>836</v>
      </c>
      <c r="AG100" s="540" t="s">
        <v>837</v>
      </c>
      <c r="AH100" s="540" t="s">
        <v>838</v>
      </c>
      <c r="AI100" s="541" t="s">
        <v>824</v>
      </c>
    </row>
    <row r="101" spans="1:35" ht="171.75" x14ac:dyDescent="0.25">
      <c r="A101" s="588"/>
      <c r="B101" s="589"/>
      <c r="C101" s="548"/>
      <c r="D101" s="518"/>
      <c r="E101" s="519"/>
      <c r="F101" s="338" t="s">
        <v>516</v>
      </c>
      <c r="G101" s="715" t="s">
        <v>328</v>
      </c>
      <c r="H101" s="521"/>
      <c r="I101" s="522"/>
      <c r="J101" s="522"/>
      <c r="K101" s="364">
        <f t="shared" si="24"/>
        <v>0</v>
      </c>
      <c r="L101" s="527"/>
      <c r="M101" s="209">
        <f t="shared" si="26"/>
        <v>0</v>
      </c>
      <c r="N101" s="320" t="s">
        <v>970</v>
      </c>
      <c r="O101" s="324">
        <f>[1]Controles!K297</f>
        <v>0</v>
      </c>
      <c r="P101" s="324" t="str">
        <f>[1]Controles!K296</f>
        <v>Calificación entre 0 y 85</v>
      </c>
      <c r="Q101" s="542"/>
      <c r="R101" s="542"/>
      <c r="S101" s="526"/>
      <c r="T101" s="526"/>
      <c r="U101" s="526"/>
      <c r="V101" s="378"/>
      <c r="W101" s="160"/>
      <c r="X101" s="521"/>
      <c r="Y101" s="522"/>
      <c r="Z101" s="522"/>
      <c r="AA101" s="364">
        <f t="shared" si="27"/>
        <v>0</v>
      </c>
      <c r="AB101" s="527"/>
      <c r="AC101" s="209">
        <f t="shared" si="29"/>
        <v>0</v>
      </c>
      <c r="AD101" s="518"/>
      <c r="AE101" s="540"/>
      <c r="AF101" s="540"/>
      <c r="AG101" s="540"/>
      <c r="AH101" s="540"/>
      <c r="AI101" s="541"/>
    </row>
    <row r="102" spans="1:35" ht="210.75" customHeight="1" x14ac:dyDescent="0.25">
      <c r="A102" s="588"/>
      <c r="B102" s="589"/>
      <c r="C102" s="548"/>
      <c r="D102" s="518"/>
      <c r="E102" s="519"/>
      <c r="F102" s="724" t="s">
        <v>477</v>
      </c>
      <c r="G102" s="715"/>
      <c r="H102" s="521"/>
      <c r="I102" s="522"/>
      <c r="J102" s="522"/>
      <c r="K102" s="364">
        <f t="shared" si="24"/>
        <v>0</v>
      </c>
      <c r="L102" s="527"/>
      <c r="M102" s="209">
        <f t="shared" si="26"/>
        <v>0</v>
      </c>
      <c r="N102" s="320" t="s">
        <v>970</v>
      </c>
      <c r="O102" s="324">
        <f>[1]Controles!R297</f>
        <v>0</v>
      </c>
      <c r="P102" s="324" t="str">
        <f>[1]Controles!R296</f>
        <v>Calificación entre 0 y 85</v>
      </c>
      <c r="Q102" s="542"/>
      <c r="R102" s="542"/>
      <c r="S102" s="526"/>
      <c r="T102" s="526"/>
      <c r="U102" s="526"/>
      <c r="V102" s="378"/>
      <c r="W102" s="160"/>
      <c r="X102" s="521"/>
      <c r="Y102" s="522"/>
      <c r="Z102" s="522"/>
      <c r="AA102" s="364">
        <f t="shared" si="27"/>
        <v>0</v>
      </c>
      <c r="AB102" s="527"/>
      <c r="AC102" s="209">
        <f t="shared" si="29"/>
        <v>0</v>
      </c>
      <c r="AD102" s="518"/>
      <c r="AE102" s="540"/>
      <c r="AF102" s="540"/>
      <c r="AG102" s="540"/>
      <c r="AH102" s="540"/>
      <c r="AI102" s="541"/>
    </row>
    <row r="103" spans="1:35" ht="190.5" customHeight="1" x14ac:dyDescent="0.25">
      <c r="A103" s="588"/>
      <c r="B103" s="589"/>
      <c r="C103" s="548"/>
      <c r="D103" s="518"/>
      <c r="E103" s="519"/>
      <c r="F103" s="724"/>
      <c r="G103" s="715"/>
      <c r="H103" s="521"/>
      <c r="I103" s="522"/>
      <c r="J103" s="522"/>
      <c r="K103" s="364">
        <f t="shared" si="24"/>
        <v>0</v>
      </c>
      <c r="L103" s="527"/>
      <c r="M103" s="209">
        <f t="shared" si="26"/>
        <v>0</v>
      </c>
      <c r="N103" s="320" t="s">
        <v>971</v>
      </c>
      <c r="O103" s="324">
        <f>[1]Controles!Y297</f>
        <v>0</v>
      </c>
      <c r="P103" s="324" t="str">
        <f>[1]Controles!Y296</f>
        <v>Calificación entre 0 y 85</v>
      </c>
      <c r="Q103" s="542"/>
      <c r="R103" s="542"/>
      <c r="S103" s="526"/>
      <c r="T103" s="526"/>
      <c r="U103" s="526"/>
      <c r="V103" s="378"/>
      <c r="W103" s="160"/>
      <c r="X103" s="521"/>
      <c r="Y103" s="522"/>
      <c r="Z103" s="522"/>
      <c r="AA103" s="364">
        <f t="shared" si="27"/>
        <v>0</v>
      </c>
      <c r="AB103" s="527"/>
      <c r="AC103" s="209">
        <f t="shared" si="29"/>
        <v>0</v>
      </c>
      <c r="AD103" s="518"/>
      <c r="AE103" s="540"/>
      <c r="AF103" s="540"/>
      <c r="AG103" s="540"/>
      <c r="AH103" s="540"/>
      <c r="AI103" s="541"/>
    </row>
    <row r="104" spans="1:35" ht="128.25" x14ac:dyDescent="0.25">
      <c r="A104" s="588"/>
      <c r="B104" s="589"/>
      <c r="C104" s="548">
        <v>6</v>
      </c>
      <c r="D104" s="518" t="s">
        <v>520</v>
      </c>
      <c r="E104" s="519" t="s">
        <v>57</v>
      </c>
      <c r="F104" s="338" t="s">
        <v>521</v>
      </c>
      <c r="G104" s="347" t="s">
        <v>328</v>
      </c>
      <c r="H104" s="521" t="s">
        <v>22</v>
      </c>
      <c r="I104" s="522">
        <f>IF(H104="Rara Vez",1,IF(H104="Improbable",1.9,IF(H104="Posible",3,IF(H104="Probable",4,IF(H104="Casi Seguro",5,0)))))</f>
        <v>1</v>
      </c>
      <c r="J104" s="522" t="s">
        <v>10</v>
      </c>
      <c r="K104" s="364">
        <f t="shared" si="24"/>
        <v>10.1</v>
      </c>
      <c r="L104" s="523" t="str">
        <f t="shared" si="25"/>
        <v>Alta</v>
      </c>
      <c r="M104" s="209">
        <f t="shared" si="26"/>
        <v>10.1</v>
      </c>
      <c r="N104" s="320" t="s">
        <v>522</v>
      </c>
      <c r="O104" s="324">
        <f>[1]Controles!D342</f>
        <v>0</v>
      </c>
      <c r="P104" s="324" t="str">
        <f>[1]Controles!D341</f>
        <v>Calificación entre 0 y 85</v>
      </c>
      <c r="Q104" s="542">
        <f>AVERAGE(O104:O106)</f>
        <v>0</v>
      </c>
      <c r="R104" s="542" t="str">
        <f>IF(Q104&lt;=49,"DÉBIL",IF(Q104&lt;=99,"MODERADO",IF(Q104=100,"FUERTE","")))</f>
        <v>DÉBIL</v>
      </c>
      <c r="S104" s="526" t="s">
        <v>22</v>
      </c>
      <c r="T104" s="526">
        <f>IF(S104="Rara Vez",1,IF(S104="Improbable",1.9,IF(S104="Posible",3,IF(S104="Probable",4,IF(S104="Casi Seguro",5,0)))))</f>
        <v>1</v>
      </c>
      <c r="U104" s="526" t="s">
        <v>10</v>
      </c>
      <c r="V104" s="378"/>
      <c r="W104" s="160"/>
      <c r="X104" s="521" t="s">
        <v>22</v>
      </c>
      <c r="Y104" s="522">
        <f>IF(X104="Rara Vez",1,IF(X104="Improbable",1.9,IF(X104="Posible",3,IF(X104="Probable",4,IF(X104="Casi Seguro",5,0)))))</f>
        <v>1</v>
      </c>
      <c r="Z104" s="522" t="s">
        <v>10</v>
      </c>
      <c r="AA104" s="364">
        <f t="shared" si="27"/>
        <v>10.1</v>
      </c>
      <c r="AB104" s="523" t="str">
        <f t="shared" ref="AB104" si="39">IF(AC104=0,"",IF(AC104&lt;=10,"Moderada",IF(AC104&lt;=20,"Alta",IF(AC104&lt;=100.5,"Extrema"))))</f>
        <v>Alta</v>
      </c>
      <c r="AC104" s="209">
        <f t="shared" si="29"/>
        <v>10.1</v>
      </c>
      <c r="AD104" s="518" t="s">
        <v>703</v>
      </c>
      <c r="AE104" s="540" t="s">
        <v>832</v>
      </c>
      <c r="AF104" s="542" t="s">
        <v>833</v>
      </c>
      <c r="AG104" s="540" t="s">
        <v>834</v>
      </c>
      <c r="AH104" s="542" t="s">
        <v>189</v>
      </c>
      <c r="AI104" s="541" t="s">
        <v>824</v>
      </c>
    </row>
    <row r="105" spans="1:35" ht="193.5" customHeight="1" x14ac:dyDescent="0.25">
      <c r="A105" s="588"/>
      <c r="B105" s="589"/>
      <c r="C105" s="548"/>
      <c r="D105" s="518"/>
      <c r="E105" s="519"/>
      <c r="F105" s="520" t="s">
        <v>526</v>
      </c>
      <c r="G105" s="347" t="s">
        <v>77</v>
      </c>
      <c r="H105" s="521"/>
      <c r="I105" s="522"/>
      <c r="J105" s="522"/>
      <c r="K105" s="364">
        <f t="shared" si="24"/>
        <v>0</v>
      </c>
      <c r="L105" s="524"/>
      <c r="M105" s="209">
        <f t="shared" si="26"/>
        <v>0</v>
      </c>
      <c r="N105" s="320" t="s">
        <v>819</v>
      </c>
      <c r="O105" s="324">
        <f>[1]Controles!K342</f>
        <v>0</v>
      </c>
      <c r="P105" s="324" t="str">
        <f>[1]Controles!K341</f>
        <v>Calificación entre 0 y 85</v>
      </c>
      <c r="Q105" s="542"/>
      <c r="R105" s="542"/>
      <c r="S105" s="526"/>
      <c r="T105" s="526"/>
      <c r="U105" s="526"/>
      <c r="V105" s="378"/>
      <c r="W105" s="160"/>
      <c r="X105" s="521"/>
      <c r="Y105" s="522"/>
      <c r="Z105" s="522"/>
      <c r="AA105" s="364">
        <f t="shared" si="27"/>
        <v>0</v>
      </c>
      <c r="AB105" s="524"/>
      <c r="AC105" s="209">
        <f t="shared" si="29"/>
        <v>0</v>
      </c>
      <c r="AD105" s="518"/>
      <c r="AE105" s="540"/>
      <c r="AF105" s="542"/>
      <c r="AG105" s="540"/>
      <c r="AH105" s="542"/>
      <c r="AI105" s="541"/>
    </row>
    <row r="106" spans="1:35" ht="193.5" customHeight="1" x14ac:dyDescent="0.25">
      <c r="A106" s="588"/>
      <c r="B106" s="589"/>
      <c r="C106" s="548"/>
      <c r="D106" s="518"/>
      <c r="E106" s="519"/>
      <c r="F106" s="520"/>
      <c r="G106" s="347" t="s">
        <v>78</v>
      </c>
      <c r="H106" s="521"/>
      <c r="I106" s="522"/>
      <c r="J106" s="522"/>
      <c r="K106" s="364"/>
      <c r="L106" s="525"/>
      <c r="M106" s="209"/>
      <c r="N106" s="320" t="s">
        <v>819</v>
      </c>
      <c r="O106" s="324">
        <f>[1]Controles!R342</f>
        <v>0</v>
      </c>
      <c r="P106" s="324" t="str">
        <f>[1]Controles!R341</f>
        <v>Calificación entre 0 y 85</v>
      </c>
      <c r="Q106" s="542"/>
      <c r="R106" s="542"/>
      <c r="S106" s="526"/>
      <c r="T106" s="526"/>
      <c r="U106" s="526"/>
      <c r="V106" s="378"/>
      <c r="W106" s="160"/>
      <c r="X106" s="521"/>
      <c r="Y106" s="522"/>
      <c r="Z106" s="522"/>
      <c r="AA106" s="364"/>
      <c r="AB106" s="525"/>
      <c r="AC106" s="209"/>
      <c r="AD106" s="518"/>
      <c r="AE106" s="540"/>
      <c r="AF106" s="542"/>
      <c r="AG106" s="540"/>
      <c r="AH106" s="542"/>
      <c r="AI106" s="541"/>
    </row>
    <row r="107" spans="1:35" ht="129" thickBot="1" x14ac:dyDescent="0.3">
      <c r="A107" s="588"/>
      <c r="B107" s="589"/>
      <c r="C107" s="378">
        <v>7</v>
      </c>
      <c r="D107" s="345" t="s">
        <v>952</v>
      </c>
      <c r="E107" s="346" t="s">
        <v>57</v>
      </c>
      <c r="F107" s="338" t="s">
        <v>953</v>
      </c>
      <c r="G107" s="347" t="s">
        <v>75</v>
      </c>
      <c r="H107" s="358" t="s">
        <v>22</v>
      </c>
      <c r="I107" s="361">
        <f t="shared" si="30"/>
        <v>1</v>
      </c>
      <c r="J107" s="361" t="s">
        <v>10</v>
      </c>
      <c r="K107" s="365">
        <f t="shared" si="24"/>
        <v>10.1</v>
      </c>
      <c r="L107" s="329" t="str">
        <f t="shared" ref="L107:L108" si="40">IF(M107=0,"",IF(M107&lt;=10,"Moderada",IF(M107&lt;=20,"Alta",IF(M107&lt;=100.5,"Extrema"))))</f>
        <v>Alta</v>
      </c>
      <c r="M107" s="209">
        <f t="shared" ref="M107" si="41">+I107*K107</f>
        <v>10.1</v>
      </c>
      <c r="N107" s="349" t="s">
        <v>958</v>
      </c>
      <c r="O107" s="324">
        <f>[1]Controles!R386</f>
        <v>0</v>
      </c>
      <c r="P107" s="324" t="str">
        <f>[1]Controles!D385</f>
        <v>Calificación entre 0 y 85</v>
      </c>
      <c r="Q107" s="349">
        <f>AVERAGE(O107)</f>
        <v>0</v>
      </c>
      <c r="R107" s="320" t="str">
        <f>IF(Q107&lt;=49,"DÉBIL",IF(Q107&lt;=99,"MODERADO",IF(Q107=100,"FUERTE","")))</f>
        <v>DÉBIL</v>
      </c>
      <c r="S107" s="335" t="s">
        <v>22</v>
      </c>
      <c r="T107" s="335">
        <f t="shared" ref="T107:T108" si="42">IF(S107="Rara Vez",1,IF(S107="Improbable",1.9,IF(S107="Posible",3,IF(S107="Probable",4,IF(S107="Casi Seguro",5,0)))))</f>
        <v>1</v>
      </c>
      <c r="U107" s="349" t="s">
        <v>10</v>
      </c>
      <c r="V107" s="378"/>
      <c r="W107" s="160"/>
      <c r="X107" s="358" t="s">
        <v>22</v>
      </c>
      <c r="Y107" s="361">
        <f t="shared" ref="Y107:Y108" si="43">IF(X107="Rara Vez",1,IF(X107="Improbable",1.9,IF(X107="Posible",3,IF(X107="Probable",4,IF(X107="Casi Seguro",5,0)))))</f>
        <v>1</v>
      </c>
      <c r="Z107" s="361" t="s">
        <v>10</v>
      </c>
      <c r="AA107" s="365">
        <f t="shared" ref="AA107:AA108" si="44">IF(Z107="Moderado",5,IF(Z107="Mayor",10.1,IF(Z107="Catastrófico",20.1,0)))</f>
        <v>10.1</v>
      </c>
      <c r="AB107" s="329" t="str">
        <f t="shared" ref="AB107:AB108" si="45">IF(AC107=0,"",IF(AC107&lt;=10,"Moderada",IF(AC107&lt;=20,"Alta",IF(AC107&lt;=100.5,"Extrema"))))</f>
        <v>Alta</v>
      </c>
      <c r="AC107" s="209">
        <f t="shared" ref="AC107:AC108" si="46">+Y107*AA107</f>
        <v>10.1</v>
      </c>
      <c r="AD107" s="345" t="s">
        <v>703</v>
      </c>
      <c r="AE107" s="349" t="s">
        <v>960</v>
      </c>
      <c r="AF107" s="349" t="s">
        <v>833</v>
      </c>
      <c r="AG107" s="349" t="s">
        <v>961</v>
      </c>
      <c r="AH107" s="349" t="s">
        <v>962</v>
      </c>
      <c r="AI107" s="309" t="s">
        <v>824</v>
      </c>
    </row>
    <row r="108" spans="1:35" ht="152.25" customHeight="1" thickBot="1" x14ac:dyDescent="0.3">
      <c r="A108" s="590"/>
      <c r="B108" s="591"/>
      <c r="C108" s="397">
        <v>8</v>
      </c>
      <c r="D108" s="388" t="s">
        <v>954</v>
      </c>
      <c r="E108" s="367" t="s">
        <v>57</v>
      </c>
      <c r="F108" s="339" t="s">
        <v>536</v>
      </c>
      <c r="G108" s="334" t="s">
        <v>972</v>
      </c>
      <c r="H108" s="359" t="s">
        <v>22</v>
      </c>
      <c r="I108" s="362">
        <f t="shared" si="30"/>
        <v>1</v>
      </c>
      <c r="J108" s="362" t="s">
        <v>10</v>
      </c>
      <c r="K108" s="365">
        <f t="shared" si="24"/>
        <v>10.1</v>
      </c>
      <c r="L108" s="329" t="str">
        <f t="shared" si="40"/>
        <v>Alta</v>
      </c>
      <c r="M108" s="210">
        <f t="shared" si="26"/>
        <v>10.1</v>
      </c>
      <c r="N108" s="95" t="s">
        <v>959</v>
      </c>
      <c r="O108" s="325">
        <f>[1]Controles!R431</f>
        <v>0</v>
      </c>
      <c r="P108" s="325">
        <f>[1]Controles!D431</f>
        <v>0</v>
      </c>
      <c r="Q108" s="95">
        <f>AVERAGE(O108)</f>
        <v>0</v>
      </c>
      <c r="R108" s="150" t="str">
        <f>IF(Q108&lt;=49,"DÉBIL",IF(Q108&lt;=99,"MODERADO",IF(Q108=100,"FUERTE","")))</f>
        <v>DÉBIL</v>
      </c>
      <c r="S108" s="332" t="s">
        <v>22</v>
      </c>
      <c r="T108" s="332">
        <f t="shared" si="42"/>
        <v>1</v>
      </c>
      <c r="U108" s="95" t="s">
        <v>10</v>
      </c>
      <c r="V108" s="397"/>
      <c r="W108" s="161"/>
      <c r="X108" s="359" t="s">
        <v>22</v>
      </c>
      <c r="Y108" s="362">
        <f t="shared" si="43"/>
        <v>1</v>
      </c>
      <c r="Z108" s="362" t="s">
        <v>10</v>
      </c>
      <c r="AA108" s="365">
        <f t="shared" si="44"/>
        <v>10.1</v>
      </c>
      <c r="AB108" s="329" t="str">
        <f t="shared" si="45"/>
        <v>Alta</v>
      </c>
      <c r="AC108" s="210">
        <f t="shared" si="46"/>
        <v>10.1</v>
      </c>
      <c r="AD108" s="388" t="s">
        <v>703</v>
      </c>
      <c r="AE108" s="95" t="s">
        <v>960</v>
      </c>
      <c r="AF108" s="95" t="s">
        <v>833</v>
      </c>
      <c r="AG108" s="95" t="s">
        <v>961</v>
      </c>
      <c r="AH108" s="95" t="s">
        <v>962</v>
      </c>
      <c r="AI108" s="403" t="s">
        <v>824</v>
      </c>
    </row>
    <row r="109" spans="1:35" ht="97.5" customHeight="1" x14ac:dyDescent="0.25">
      <c r="A109" s="586" t="s">
        <v>539</v>
      </c>
      <c r="B109" s="587"/>
      <c r="C109" s="723">
        <v>31</v>
      </c>
      <c r="D109" s="557" t="s">
        <v>697</v>
      </c>
      <c r="E109" s="583" t="s">
        <v>57</v>
      </c>
      <c r="F109" s="399" t="s">
        <v>540</v>
      </c>
      <c r="G109" s="333" t="s">
        <v>75</v>
      </c>
      <c r="H109" s="568" t="s">
        <v>22</v>
      </c>
      <c r="I109" s="569">
        <f>IF(H109="Rara Vez",1,IF(H109="Improbable",1.9,IF(H109="Posible",3,IF(H109="Probable",4,IF(H109="Casi Seguro",5,0)))))</f>
        <v>1</v>
      </c>
      <c r="J109" s="569" t="s">
        <v>10</v>
      </c>
      <c r="K109" s="731">
        <f>IF(J109="Moderado",5,IF(J109="Mayor",10.1,IF(J109="Catastrófico",20.1,0)))</f>
        <v>10.1</v>
      </c>
      <c r="L109" s="550" t="str">
        <f>IF(M109=0,"",IF(M109&lt;=10,"Moderada",IF(M109&lt;=20,"Alta",IF(M109&lt;=100.5,"Extrema"))))</f>
        <v>Alta</v>
      </c>
      <c r="M109" s="734">
        <f>+I109*K109</f>
        <v>10.1</v>
      </c>
      <c r="N109" s="319" t="s">
        <v>913</v>
      </c>
      <c r="O109" s="396"/>
      <c r="P109" s="396"/>
      <c r="Q109" s="396"/>
      <c r="R109" s="396"/>
      <c r="S109" s="396"/>
      <c r="T109" s="396"/>
      <c r="U109" s="396"/>
      <c r="V109" s="396"/>
      <c r="W109" s="159"/>
      <c r="X109" s="568" t="s">
        <v>22</v>
      </c>
      <c r="Y109" s="569">
        <f>IF(X109="Rara Vez",1,IF(X109="Improbable",1.9,IF(X109="Posible",3,IF(X109="Probable",4,IF(X109="Casi Seguro",5,0)))))</f>
        <v>1</v>
      </c>
      <c r="Z109" s="569" t="s">
        <v>10</v>
      </c>
      <c r="AA109" s="731">
        <f>IF(Z109="Moderado",5,IF(Z109="Mayor",10.1,IF(Z109="Catastrófico",20.1,0)))</f>
        <v>10.1</v>
      </c>
      <c r="AB109" s="550" t="str">
        <f>IF(AC109=0,"",IF(AC109&lt;=10,"Moderada",IF(AC109&lt;=20,"Alta",IF(AC109&lt;=100.5,"Extrema"))))</f>
        <v>Alta</v>
      </c>
      <c r="AC109" s="191">
        <f t="shared" ref="AC109:AC189" si="47">+Y109*AA109</f>
        <v>10.1</v>
      </c>
      <c r="AD109" s="665" t="s">
        <v>703</v>
      </c>
      <c r="AE109" s="320" t="s">
        <v>832</v>
      </c>
      <c r="AF109" s="94" t="s">
        <v>910</v>
      </c>
      <c r="AG109" s="321" t="s">
        <v>518</v>
      </c>
      <c r="AH109" s="94" t="s">
        <v>189</v>
      </c>
      <c r="AI109" s="583" t="s">
        <v>911</v>
      </c>
    </row>
    <row r="110" spans="1:35" ht="133.5" customHeight="1" x14ac:dyDescent="0.25">
      <c r="A110" s="588"/>
      <c r="B110" s="589"/>
      <c r="C110" s="701"/>
      <c r="D110" s="558"/>
      <c r="E110" s="541"/>
      <c r="F110" s="386" t="s">
        <v>545</v>
      </c>
      <c r="G110" s="347" t="s">
        <v>215</v>
      </c>
      <c r="H110" s="521"/>
      <c r="I110" s="522"/>
      <c r="J110" s="522"/>
      <c r="K110" s="732"/>
      <c r="L110" s="527"/>
      <c r="M110" s="735"/>
      <c r="N110" s="320" t="s">
        <v>846</v>
      </c>
      <c r="O110" s="378"/>
      <c r="P110" s="378"/>
      <c r="Q110" s="378"/>
      <c r="R110" s="378"/>
      <c r="S110" s="378"/>
      <c r="T110" s="378"/>
      <c r="U110" s="378"/>
      <c r="V110" s="378"/>
      <c r="W110" s="160"/>
      <c r="X110" s="521"/>
      <c r="Y110" s="522"/>
      <c r="Z110" s="522"/>
      <c r="AA110" s="732"/>
      <c r="AB110" s="527"/>
      <c r="AC110" s="192">
        <f t="shared" si="47"/>
        <v>0</v>
      </c>
      <c r="AD110" s="572"/>
      <c r="AE110" s="320" t="s">
        <v>832</v>
      </c>
      <c r="AF110" s="349" t="s">
        <v>910</v>
      </c>
      <c r="AG110" s="322" t="s">
        <v>518</v>
      </c>
      <c r="AH110" s="349" t="s">
        <v>189</v>
      </c>
      <c r="AI110" s="541"/>
    </row>
    <row r="111" spans="1:35" ht="102.75" customHeight="1" x14ac:dyDescent="0.25">
      <c r="A111" s="588"/>
      <c r="B111" s="589"/>
      <c r="C111" s="701"/>
      <c r="D111" s="558"/>
      <c r="E111" s="541"/>
      <c r="F111" s="386" t="s">
        <v>547</v>
      </c>
      <c r="G111" s="675" t="s">
        <v>78</v>
      </c>
      <c r="H111" s="521"/>
      <c r="I111" s="522"/>
      <c r="J111" s="522"/>
      <c r="K111" s="732"/>
      <c r="L111" s="527"/>
      <c r="M111" s="735"/>
      <c r="N111" s="719" t="s">
        <v>847</v>
      </c>
      <c r="O111" s="378"/>
      <c r="P111" s="378"/>
      <c r="Q111" s="378"/>
      <c r="R111" s="378"/>
      <c r="S111" s="378"/>
      <c r="T111" s="378"/>
      <c r="U111" s="378"/>
      <c r="V111" s="378"/>
      <c r="W111" s="160"/>
      <c r="X111" s="521"/>
      <c r="Y111" s="522"/>
      <c r="Z111" s="522"/>
      <c r="AA111" s="732"/>
      <c r="AB111" s="527"/>
      <c r="AC111" s="192">
        <f t="shared" si="47"/>
        <v>0</v>
      </c>
      <c r="AD111" s="572"/>
      <c r="AE111" s="320" t="s">
        <v>832</v>
      </c>
      <c r="AF111" s="349" t="s">
        <v>910</v>
      </c>
      <c r="AG111" s="322" t="s">
        <v>518</v>
      </c>
      <c r="AH111" s="349" t="s">
        <v>189</v>
      </c>
      <c r="AI111" s="541"/>
    </row>
    <row r="112" spans="1:35" ht="78.75" customHeight="1" thickBot="1" x14ac:dyDescent="0.3">
      <c r="A112" s="588"/>
      <c r="B112" s="589"/>
      <c r="C112" s="702"/>
      <c r="D112" s="559"/>
      <c r="E112" s="802"/>
      <c r="F112" s="400" t="s">
        <v>550</v>
      </c>
      <c r="G112" s="801"/>
      <c r="H112" s="528"/>
      <c r="I112" s="529"/>
      <c r="J112" s="529"/>
      <c r="K112" s="733"/>
      <c r="L112" s="530"/>
      <c r="M112" s="736"/>
      <c r="N112" s="823"/>
      <c r="O112" s="378"/>
      <c r="P112" s="378"/>
      <c r="Q112" s="378"/>
      <c r="R112" s="378"/>
      <c r="S112" s="378"/>
      <c r="T112" s="378"/>
      <c r="U112" s="378"/>
      <c r="V112" s="378"/>
      <c r="W112" s="160"/>
      <c r="X112" s="528"/>
      <c r="Y112" s="529"/>
      <c r="Z112" s="529"/>
      <c r="AA112" s="733"/>
      <c r="AB112" s="530"/>
      <c r="AC112" s="192">
        <f t="shared" si="47"/>
        <v>0</v>
      </c>
      <c r="AD112" s="666"/>
      <c r="AE112" s="320" t="s">
        <v>832</v>
      </c>
      <c r="AF112" s="95" t="s">
        <v>910</v>
      </c>
      <c r="AG112" s="96" t="s">
        <v>518</v>
      </c>
      <c r="AH112" s="95" t="s">
        <v>189</v>
      </c>
      <c r="AI112" s="312" t="s">
        <v>911</v>
      </c>
    </row>
    <row r="113" spans="1:35" ht="76.5" customHeight="1" x14ac:dyDescent="0.25">
      <c r="A113" s="588"/>
      <c r="B113" s="589"/>
      <c r="C113" s="522">
        <v>32</v>
      </c>
      <c r="D113" s="647" t="s">
        <v>551</v>
      </c>
      <c r="E113" s="560" t="s">
        <v>57</v>
      </c>
      <c r="F113" s="399" t="s">
        <v>540</v>
      </c>
      <c r="G113" s="333" t="s">
        <v>75</v>
      </c>
      <c r="H113" s="568" t="s">
        <v>22</v>
      </c>
      <c r="I113" s="569">
        <f t="shared" ref="I113:I116" si="48">IF(H113="Rara Vez",1,IF(H113="Improbable",1.9,IF(H113="Posible",3,IF(H113="Probable",4,IF(H113="Casi Seguro",5,0)))))</f>
        <v>1</v>
      </c>
      <c r="J113" s="569" t="s">
        <v>11</v>
      </c>
      <c r="K113" s="731">
        <f t="shared" ref="K113:K120" si="49">IF(J113="Moderado",5,IF(J113="Mayor",10.1,IF(J113="Catastrófico",20.1,0)))</f>
        <v>5</v>
      </c>
      <c r="L113" s="550" t="str">
        <f>IF(M113=0,"",IF(M113&lt;=10,"Moderada",IF(M113&lt;=20,"Alta",IF(M113&lt;=100.5,"Extrema"))))</f>
        <v>Moderada</v>
      </c>
      <c r="M113" s="734">
        <f t="shared" ref="M113:M120" si="50">+I113*K113</f>
        <v>5</v>
      </c>
      <c r="N113" s="319" t="s">
        <v>552</v>
      </c>
      <c r="O113" s="378"/>
      <c r="P113" s="378"/>
      <c r="Q113" s="378"/>
      <c r="R113" s="378"/>
      <c r="S113" s="378"/>
      <c r="T113" s="378"/>
      <c r="U113" s="378"/>
      <c r="V113" s="378"/>
      <c r="W113" s="160"/>
      <c r="X113" s="568" t="s">
        <v>22</v>
      </c>
      <c r="Y113" s="569">
        <f t="shared" ref="Y113" si="51">IF(X113="Rara Vez",1,IF(X113="Improbable",1.9,IF(X113="Posible",3,IF(X113="Probable",4,IF(X113="Casi Seguro",5,0)))))</f>
        <v>1</v>
      </c>
      <c r="Z113" s="569" t="s">
        <v>11</v>
      </c>
      <c r="AA113" s="731">
        <f t="shared" ref="AA113" si="52">IF(Z113="Moderado",5,IF(Z113="Mayor",10.1,IF(Z113="Catastrófico",20.1,0)))</f>
        <v>5</v>
      </c>
      <c r="AB113" s="550" t="str">
        <f>IF(AC113=0,"",IF(AC113&lt;=10,"Moderada",IF(AC113&lt;=20,"Alta",IF(AC113&lt;=100.5,"Extrema"))))</f>
        <v>Moderada</v>
      </c>
      <c r="AC113" s="192">
        <f t="shared" si="47"/>
        <v>5</v>
      </c>
      <c r="AD113" s="799" t="s">
        <v>703</v>
      </c>
      <c r="AE113" s="320" t="s">
        <v>832</v>
      </c>
      <c r="AF113" s="94" t="s">
        <v>910</v>
      </c>
      <c r="AG113" s="321" t="s">
        <v>518</v>
      </c>
      <c r="AH113" s="94" t="s">
        <v>189</v>
      </c>
      <c r="AI113" s="560" t="s">
        <v>911</v>
      </c>
    </row>
    <row r="114" spans="1:35" ht="76.5" customHeight="1" x14ac:dyDescent="0.25">
      <c r="A114" s="588"/>
      <c r="B114" s="589"/>
      <c r="C114" s="522"/>
      <c r="D114" s="558"/>
      <c r="E114" s="532"/>
      <c r="F114" s="386" t="s">
        <v>555</v>
      </c>
      <c r="G114" s="347" t="s">
        <v>78</v>
      </c>
      <c r="H114" s="521"/>
      <c r="I114" s="522"/>
      <c r="J114" s="522"/>
      <c r="K114" s="732"/>
      <c r="L114" s="527"/>
      <c r="M114" s="735"/>
      <c r="N114" s="320" t="s">
        <v>556</v>
      </c>
      <c r="O114" s="378"/>
      <c r="P114" s="378"/>
      <c r="Q114" s="378"/>
      <c r="R114" s="378"/>
      <c r="S114" s="378"/>
      <c r="T114" s="378"/>
      <c r="U114" s="378"/>
      <c r="V114" s="378"/>
      <c r="W114" s="160"/>
      <c r="X114" s="521"/>
      <c r="Y114" s="522"/>
      <c r="Z114" s="522"/>
      <c r="AA114" s="732"/>
      <c r="AB114" s="527"/>
      <c r="AC114" s="192"/>
      <c r="AD114" s="724"/>
      <c r="AE114" s="320" t="s">
        <v>832</v>
      </c>
      <c r="AF114" s="349" t="s">
        <v>910</v>
      </c>
      <c r="AG114" s="322" t="s">
        <v>518</v>
      </c>
      <c r="AH114" s="349" t="s">
        <v>189</v>
      </c>
      <c r="AI114" s="532"/>
    </row>
    <row r="115" spans="1:35" ht="76.5" customHeight="1" thickBot="1" x14ac:dyDescent="0.3">
      <c r="A115" s="588"/>
      <c r="B115" s="589"/>
      <c r="C115" s="522"/>
      <c r="D115" s="559"/>
      <c r="E115" s="561"/>
      <c r="F115" s="400"/>
      <c r="G115" s="334"/>
      <c r="H115" s="528"/>
      <c r="I115" s="529"/>
      <c r="J115" s="529"/>
      <c r="K115" s="733"/>
      <c r="L115" s="530"/>
      <c r="M115" s="736"/>
      <c r="N115" s="150" t="s">
        <v>560</v>
      </c>
      <c r="O115" s="378"/>
      <c r="P115" s="378"/>
      <c r="Q115" s="378"/>
      <c r="R115" s="378"/>
      <c r="S115" s="378"/>
      <c r="T115" s="378"/>
      <c r="U115" s="378"/>
      <c r="V115" s="378"/>
      <c r="W115" s="160"/>
      <c r="X115" s="528"/>
      <c r="Y115" s="529"/>
      <c r="Z115" s="529"/>
      <c r="AA115" s="733"/>
      <c r="AB115" s="530"/>
      <c r="AC115" s="192">
        <f t="shared" si="47"/>
        <v>0</v>
      </c>
      <c r="AD115" s="789"/>
      <c r="AE115" s="320" t="s">
        <v>832</v>
      </c>
      <c r="AF115" s="95" t="s">
        <v>910</v>
      </c>
      <c r="AG115" s="96" t="s">
        <v>518</v>
      </c>
      <c r="AH115" s="95" t="s">
        <v>189</v>
      </c>
      <c r="AI115" s="561"/>
    </row>
    <row r="116" spans="1:35" ht="124.5" customHeight="1" x14ac:dyDescent="0.25">
      <c r="A116" s="588"/>
      <c r="B116" s="589"/>
      <c r="C116" s="539">
        <v>33</v>
      </c>
      <c r="D116" s="557" t="s">
        <v>564</v>
      </c>
      <c r="E116" s="560" t="s">
        <v>57</v>
      </c>
      <c r="F116" s="399" t="s">
        <v>540</v>
      </c>
      <c r="G116" s="333" t="s">
        <v>75</v>
      </c>
      <c r="H116" s="568" t="s">
        <v>22</v>
      </c>
      <c r="I116" s="569">
        <f t="shared" si="48"/>
        <v>1</v>
      </c>
      <c r="J116" s="569" t="s">
        <v>10</v>
      </c>
      <c r="K116" s="731">
        <f t="shared" si="49"/>
        <v>10.1</v>
      </c>
      <c r="L116" s="550" t="str">
        <f>IF(M116=0,"",IF(M116&lt;=10,"Moderada",IF(M116&lt;=20,"Alta",IF(M116&lt;=100,"Extrema"))))</f>
        <v>Alta</v>
      </c>
      <c r="M116" s="734">
        <f t="shared" si="50"/>
        <v>10.1</v>
      </c>
      <c r="N116" s="319" t="s">
        <v>848</v>
      </c>
      <c r="O116" s="378"/>
      <c r="P116" s="378"/>
      <c r="Q116" s="378"/>
      <c r="R116" s="378"/>
      <c r="S116" s="378"/>
      <c r="T116" s="378"/>
      <c r="U116" s="378"/>
      <c r="V116" s="378"/>
      <c r="W116" s="160"/>
      <c r="X116" s="568" t="s">
        <v>22</v>
      </c>
      <c r="Y116" s="569">
        <f t="shared" ref="Y116" si="53">IF(X116="Rara Vez",1,IF(X116="Improbable",1.9,IF(X116="Posible",3,IF(X116="Probable",4,IF(X116="Casi Seguro",5,0)))))</f>
        <v>1</v>
      </c>
      <c r="Z116" s="569" t="s">
        <v>10</v>
      </c>
      <c r="AA116" s="731">
        <f t="shared" ref="AA116" si="54">IF(Z116="Moderado",5,IF(Z116="Mayor",10.1,IF(Z116="Catastrófico",20.1,0)))</f>
        <v>10.1</v>
      </c>
      <c r="AB116" s="550" t="str">
        <f>IF(AC116=0,"",IF(AC116&lt;=10,"Moderada",IF(AC116&lt;=20,"Alta",IF(AC116&lt;=100,"Extrema"))))</f>
        <v>Alta</v>
      </c>
      <c r="AC116" s="192">
        <f t="shared" si="47"/>
        <v>10.1</v>
      </c>
      <c r="AD116" s="799" t="s">
        <v>703</v>
      </c>
      <c r="AE116" s="320" t="s">
        <v>832</v>
      </c>
      <c r="AF116" s="94" t="s">
        <v>910</v>
      </c>
      <c r="AG116" s="321" t="s">
        <v>518</v>
      </c>
      <c r="AH116" s="94" t="s">
        <v>189</v>
      </c>
      <c r="AI116" s="750" t="s">
        <v>911</v>
      </c>
    </row>
    <row r="117" spans="1:35" ht="144.75" customHeight="1" x14ac:dyDescent="0.25">
      <c r="A117" s="588"/>
      <c r="B117" s="589"/>
      <c r="C117" s="539"/>
      <c r="D117" s="558"/>
      <c r="E117" s="532"/>
      <c r="F117" s="386" t="s">
        <v>545</v>
      </c>
      <c r="G117" s="347" t="s">
        <v>215</v>
      </c>
      <c r="H117" s="521"/>
      <c r="I117" s="522"/>
      <c r="J117" s="522"/>
      <c r="K117" s="732"/>
      <c r="L117" s="527"/>
      <c r="M117" s="735"/>
      <c r="N117" s="320" t="s">
        <v>849</v>
      </c>
      <c r="O117" s="378"/>
      <c r="P117" s="378"/>
      <c r="Q117" s="378"/>
      <c r="R117" s="378"/>
      <c r="S117" s="378"/>
      <c r="T117" s="378"/>
      <c r="U117" s="378"/>
      <c r="V117" s="378"/>
      <c r="W117" s="160"/>
      <c r="X117" s="521"/>
      <c r="Y117" s="522"/>
      <c r="Z117" s="522"/>
      <c r="AA117" s="732"/>
      <c r="AB117" s="527"/>
      <c r="AC117" s="192">
        <f t="shared" si="47"/>
        <v>0</v>
      </c>
      <c r="AD117" s="724"/>
      <c r="AE117" s="320" t="s">
        <v>832</v>
      </c>
      <c r="AF117" s="349" t="s">
        <v>910</v>
      </c>
      <c r="AG117" s="322" t="s">
        <v>518</v>
      </c>
      <c r="AH117" s="349" t="s">
        <v>189</v>
      </c>
      <c r="AI117" s="751"/>
    </row>
    <row r="118" spans="1:35" ht="51.75" customHeight="1" x14ac:dyDescent="0.25">
      <c r="A118" s="588"/>
      <c r="B118" s="589"/>
      <c r="C118" s="539"/>
      <c r="D118" s="558"/>
      <c r="E118" s="532"/>
      <c r="F118" s="386" t="s">
        <v>547</v>
      </c>
      <c r="G118" s="347" t="s">
        <v>78</v>
      </c>
      <c r="H118" s="521"/>
      <c r="I118" s="522"/>
      <c r="J118" s="522"/>
      <c r="K118" s="732"/>
      <c r="L118" s="527"/>
      <c r="M118" s="735"/>
      <c r="N118" s="540" t="s">
        <v>850</v>
      </c>
      <c r="O118" s="378"/>
      <c r="P118" s="378"/>
      <c r="Q118" s="378"/>
      <c r="R118" s="378"/>
      <c r="S118" s="378"/>
      <c r="T118" s="378"/>
      <c r="U118" s="378"/>
      <c r="V118" s="378"/>
      <c r="W118" s="160"/>
      <c r="X118" s="521"/>
      <c r="Y118" s="522"/>
      <c r="Z118" s="522"/>
      <c r="AA118" s="732"/>
      <c r="AB118" s="527"/>
      <c r="AC118" s="192">
        <f t="shared" si="47"/>
        <v>0</v>
      </c>
      <c r="AD118" s="724"/>
      <c r="AE118" s="315" t="s">
        <v>572</v>
      </c>
      <c r="AF118" s="349" t="s">
        <v>573</v>
      </c>
      <c r="AG118" s="322" t="s">
        <v>518</v>
      </c>
      <c r="AH118" s="349" t="s">
        <v>228</v>
      </c>
      <c r="AI118" s="751"/>
    </row>
    <row r="119" spans="1:35" ht="77.25" customHeight="1" x14ac:dyDescent="0.25">
      <c r="A119" s="588"/>
      <c r="B119" s="589"/>
      <c r="C119" s="539"/>
      <c r="D119" s="574"/>
      <c r="E119" s="721"/>
      <c r="F119" s="384" t="s">
        <v>550</v>
      </c>
      <c r="G119" s="382"/>
      <c r="H119" s="697"/>
      <c r="I119" s="700"/>
      <c r="J119" s="700"/>
      <c r="K119" s="737"/>
      <c r="L119" s="523"/>
      <c r="M119" s="738"/>
      <c r="N119" s="719"/>
      <c r="O119" s="378"/>
      <c r="P119" s="378"/>
      <c r="Q119" s="378"/>
      <c r="R119" s="378"/>
      <c r="S119" s="378"/>
      <c r="T119" s="378"/>
      <c r="U119" s="378"/>
      <c r="V119" s="378"/>
      <c r="W119" s="160"/>
      <c r="X119" s="697"/>
      <c r="Y119" s="700"/>
      <c r="Z119" s="700"/>
      <c r="AA119" s="737"/>
      <c r="AB119" s="523"/>
      <c r="AC119" s="192">
        <f t="shared" si="47"/>
        <v>0</v>
      </c>
      <c r="AD119" s="800"/>
      <c r="AE119" s="350" t="s">
        <v>909</v>
      </c>
      <c r="AF119" s="351" t="s">
        <v>910</v>
      </c>
      <c r="AG119" s="352" t="s">
        <v>518</v>
      </c>
      <c r="AH119" s="351" t="s">
        <v>189</v>
      </c>
      <c r="AI119" s="756"/>
    </row>
    <row r="120" spans="1:35" ht="96" customHeight="1" x14ac:dyDescent="0.25">
      <c r="A120" s="588"/>
      <c r="B120" s="589"/>
      <c r="C120" s="638">
        <v>34</v>
      </c>
      <c r="D120" s="534" t="s">
        <v>841</v>
      </c>
      <c r="E120" s="532" t="s">
        <v>57</v>
      </c>
      <c r="F120" s="116" t="s">
        <v>842</v>
      </c>
      <c r="G120" s="308" t="s">
        <v>75</v>
      </c>
      <c r="H120" s="521" t="s">
        <v>15</v>
      </c>
      <c r="I120" s="522">
        <v>5</v>
      </c>
      <c r="J120" s="522" t="s">
        <v>10</v>
      </c>
      <c r="K120" s="732">
        <f t="shared" si="49"/>
        <v>10.1</v>
      </c>
      <c r="L120" s="527" t="str">
        <f>IF(M120=0,"",IF(M120&lt;=10,"Moderada",IF(M120&lt;=20,"Alta",IF(M120&lt;=100.5,"Extrema"))))</f>
        <v>Extrema</v>
      </c>
      <c r="M120" s="735">
        <f t="shared" si="50"/>
        <v>50.5</v>
      </c>
      <c r="N120" s="574" t="s">
        <v>950</v>
      </c>
      <c r="O120" s="378"/>
      <c r="P120" s="378"/>
      <c r="Q120" s="378"/>
      <c r="R120" s="378"/>
      <c r="S120" s="378"/>
      <c r="T120" s="378"/>
      <c r="U120" s="378"/>
      <c r="V120" s="378"/>
      <c r="W120" s="160"/>
      <c r="X120" s="521" t="s">
        <v>22</v>
      </c>
      <c r="Y120" s="522">
        <v>5</v>
      </c>
      <c r="Z120" s="522" t="s">
        <v>10</v>
      </c>
      <c r="AA120" s="732">
        <f t="shared" ref="AA120" si="55">IF(Z120="Moderado",5,IF(Z120="Mayor",10.1,IF(Z120="Catastrófico",20.1,0)))</f>
        <v>10.1</v>
      </c>
      <c r="AB120" s="527" t="str">
        <f>IF(AC120=0,"",IF(AC120&lt;=10,"Moderada",IF(AC120&lt;=20,"Alta",IF(AC120&lt;=100.5,"Extrema"))))</f>
        <v>Extrema</v>
      </c>
      <c r="AC120" s="192">
        <f t="shared" si="47"/>
        <v>50.5</v>
      </c>
      <c r="AD120" s="724" t="s">
        <v>703</v>
      </c>
      <c r="AE120" s="320" t="s">
        <v>832</v>
      </c>
      <c r="AF120" s="349" t="s">
        <v>910</v>
      </c>
      <c r="AG120" s="322" t="s">
        <v>518</v>
      </c>
      <c r="AH120" s="349" t="s">
        <v>189</v>
      </c>
      <c r="AI120" s="721" t="s">
        <v>911</v>
      </c>
    </row>
    <row r="121" spans="1:35" ht="93.75" customHeight="1" x14ac:dyDescent="0.25">
      <c r="A121" s="588"/>
      <c r="B121" s="589"/>
      <c r="C121" s="638"/>
      <c r="D121" s="534"/>
      <c r="E121" s="532"/>
      <c r="F121" s="116" t="s">
        <v>843</v>
      </c>
      <c r="G121" s="308" t="s">
        <v>754</v>
      </c>
      <c r="H121" s="521"/>
      <c r="I121" s="522"/>
      <c r="J121" s="522"/>
      <c r="K121" s="732"/>
      <c r="L121" s="527"/>
      <c r="M121" s="735"/>
      <c r="N121" s="575"/>
      <c r="O121" s="378"/>
      <c r="P121" s="378"/>
      <c r="Q121" s="378"/>
      <c r="R121" s="378"/>
      <c r="S121" s="378"/>
      <c r="T121" s="378"/>
      <c r="U121" s="378"/>
      <c r="V121" s="378"/>
      <c r="W121" s="160"/>
      <c r="X121" s="521"/>
      <c r="Y121" s="522"/>
      <c r="Z121" s="522"/>
      <c r="AA121" s="732"/>
      <c r="AB121" s="527"/>
      <c r="AC121" s="192">
        <f t="shared" si="47"/>
        <v>0</v>
      </c>
      <c r="AD121" s="724"/>
      <c r="AE121" s="320" t="s">
        <v>832</v>
      </c>
      <c r="AF121" s="351" t="s">
        <v>910</v>
      </c>
      <c r="AG121" s="352" t="s">
        <v>518</v>
      </c>
      <c r="AH121" s="351" t="s">
        <v>189</v>
      </c>
      <c r="AI121" s="751"/>
    </row>
    <row r="122" spans="1:35" ht="73.5" customHeight="1" x14ac:dyDescent="0.25">
      <c r="A122" s="588"/>
      <c r="B122" s="589"/>
      <c r="C122" s="638"/>
      <c r="D122" s="534"/>
      <c r="E122" s="532"/>
      <c r="F122" s="116" t="s">
        <v>844</v>
      </c>
      <c r="G122" s="309" t="s">
        <v>85</v>
      </c>
      <c r="H122" s="521"/>
      <c r="I122" s="522"/>
      <c r="J122" s="522"/>
      <c r="K122" s="732"/>
      <c r="L122" s="527"/>
      <c r="M122" s="735"/>
      <c r="N122" s="575" t="s">
        <v>951</v>
      </c>
      <c r="O122" s="378"/>
      <c r="P122" s="378"/>
      <c r="Q122" s="378"/>
      <c r="R122" s="378"/>
      <c r="S122" s="378"/>
      <c r="T122" s="378"/>
      <c r="U122" s="378"/>
      <c r="V122" s="378"/>
      <c r="W122" s="160"/>
      <c r="X122" s="521"/>
      <c r="Y122" s="522"/>
      <c r="Z122" s="522"/>
      <c r="AA122" s="732"/>
      <c r="AB122" s="527"/>
      <c r="AC122" s="192">
        <f t="shared" si="47"/>
        <v>0</v>
      </c>
      <c r="AD122" s="724"/>
      <c r="AE122" s="320" t="s">
        <v>832</v>
      </c>
      <c r="AF122" s="97" t="s">
        <v>910</v>
      </c>
      <c r="AG122" s="130" t="s">
        <v>518</v>
      </c>
      <c r="AH122" s="97" t="s">
        <v>189</v>
      </c>
      <c r="AI122" s="751"/>
    </row>
    <row r="123" spans="1:35" ht="159.75" customHeight="1" thickBot="1" x14ac:dyDescent="0.3">
      <c r="A123" s="590"/>
      <c r="B123" s="591"/>
      <c r="C123" s="722"/>
      <c r="D123" s="634"/>
      <c r="E123" s="561"/>
      <c r="F123" s="310" t="s">
        <v>845</v>
      </c>
      <c r="G123" s="311" t="s">
        <v>78</v>
      </c>
      <c r="H123" s="528"/>
      <c r="I123" s="529"/>
      <c r="J123" s="529"/>
      <c r="K123" s="733"/>
      <c r="L123" s="530"/>
      <c r="M123" s="736"/>
      <c r="N123" s="804"/>
      <c r="O123" s="397"/>
      <c r="P123" s="397"/>
      <c r="Q123" s="397"/>
      <c r="R123" s="397"/>
      <c r="S123" s="397"/>
      <c r="T123" s="397"/>
      <c r="U123" s="397"/>
      <c r="V123" s="397"/>
      <c r="W123" s="161"/>
      <c r="X123" s="528"/>
      <c r="Y123" s="529"/>
      <c r="Z123" s="529"/>
      <c r="AA123" s="733"/>
      <c r="AB123" s="530"/>
      <c r="AC123" s="193">
        <f t="shared" si="47"/>
        <v>0</v>
      </c>
      <c r="AD123" s="789"/>
      <c r="AE123" s="320" t="s">
        <v>832</v>
      </c>
      <c r="AF123" s="95" t="s">
        <v>910</v>
      </c>
      <c r="AG123" s="96" t="s">
        <v>518</v>
      </c>
      <c r="AH123" s="95" t="s">
        <v>189</v>
      </c>
      <c r="AI123" s="780"/>
    </row>
    <row r="124" spans="1:35" ht="95.25" customHeight="1" x14ac:dyDescent="0.25">
      <c r="A124" s="551" t="s">
        <v>574</v>
      </c>
      <c r="B124" s="552"/>
      <c r="C124" s="654">
        <v>35</v>
      </c>
      <c r="D124" s="605" t="s">
        <v>575</v>
      </c>
      <c r="E124" s="725" t="s">
        <v>57</v>
      </c>
      <c r="F124" s="727" t="s">
        <v>576</v>
      </c>
      <c r="G124" s="729" t="s">
        <v>75</v>
      </c>
      <c r="H124" s="752" t="s">
        <v>22</v>
      </c>
      <c r="I124" s="360">
        <f t="shared" si="14"/>
        <v>1</v>
      </c>
      <c r="J124" s="723" t="s">
        <v>11</v>
      </c>
      <c r="K124" s="363">
        <f t="shared" si="15"/>
        <v>5</v>
      </c>
      <c r="L124" s="753" t="str">
        <f t="shared" si="17"/>
        <v>Moderada</v>
      </c>
      <c r="M124" s="208">
        <f t="shared" si="16"/>
        <v>5</v>
      </c>
      <c r="N124" s="369" t="s">
        <v>839</v>
      </c>
      <c r="O124" s="396"/>
      <c r="P124" s="396"/>
      <c r="Q124" s="396"/>
      <c r="R124" s="396"/>
      <c r="S124" s="396"/>
      <c r="T124" s="396"/>
      <c r="U124" s="396"/>
      <c r="V124" s="396"/>
      <c r="W124" s="159"/>
      <c r="X124" s="752" t="s">
        <v>22</v>
      </c>
      <c r="Y124" s="360">
        <f t="shared" ref="Y124:Y196" si="56">IF(X124="Rara Vez",1,IF(X124="Improbable",1.9,IF(X124="Posible",3,IF(X124="Probable",4,IF(X124="Casi Seguro",5,0)))))</f>
        <v>1</v>
      </c>
      <c r="Z124" s="723" t="s">
        <v>11</v>
      </c>
      <c r="AA124" s="363">
        <f t="shared" ref="AA124:AA196" si="57">IF(Z124="Moderado",5,IF(Z124="Mayor",10.1,IF(Z124="Catastrófico",20.1,0)))</f>
        <v>5</v>
      </c>
      <c r="AB124" s="753" t="str">
        <f t="shared" ref="AB124" si="58">IF(AC124=0,"",IF(AC124&lt;=10,"Moderada",IF(AC124&lt;=20,"Alta",IF(AC124&lt;=100.5,"Extrema"))))</f>
        <v>Moderada</v>
      </c>
      <c r="AC124" s="191">
        <f t="shared" si="47"/>
        <v>5</v>
      </c>
      <c r="AD124" s="795" t="s">
        <v>123</v>
      </c>
      <c r="AE124" s="155" t="s">
        <v>947</v>
      </c>
      <c r="AF124" s="156" t="s">
        <v>948</v>
      </c>
      <c r="AG124" s="156" t="s">
        <v>580</v>
      </c>
      <c r="AH124" s="94" t="s">
        <v>205</v>
      </c>
      <c r="AI124" s="797" t="s">
        <v>824</v>
      </c>
    </row>
    <row r="125" spans="1:35" ht="120" customHeight="1" thickBot="1" x14ac:dyDescent="0.3">
      <c r="A125" s="555"/>
      <c r="B125" s="556"/>
      <c r="C125" s="655"/>
      <c r="D125" s="656"/>
      <c r="E125" s="726"/>
      <c r="F125" s="728"/>
      <c r="G125" s="730"/>
      <c r="H125" s="792"/>
      <c r="I125" s="362">
        <f t="shared" si="14"/>
        <v>0</v>
      </c>
      <c r="J125" s="793"/>
      <c r="K125" s="365">
        <f t="shared" si="15"/>
        <v>0</v>
      </c>
      <c r="L125" s="794"/>
      <c r="M125" s="210">
        <f t="shared" si="16"/>
        <v>0</v>
      </c>
      <c r="N125" s="343" t="s">
        <v>946</v>
      </c>
      <c r="O125" s="397"/>
      <c r="P125" s="397"/>
      <c r="Q125" s="397"/>
      <c r="R125" s="397"/>
      <c r="S125" s="397"/>
      <c r="T125" s="397"/>
      <c r="U125" s="397"/>
      <c r="V125" s="397"/>
      <c r="W125" s="161"/>
      <c r="X125" s="792"/>
      <c r="Y125" s="362">
        <f t="shared" si="56"/>
        <v>0</v>
      </c>
      <c r="Z125" s="793"/>
      <c r="AA125" s="365">
        <f t="shared" si="57"/>
        <v>0</v>
      </c>
      <c r="AB125" s="794"/>
      <c r="AC125" s="193">
        <f t="shared" si="47"/>
        <v>0</v>
      </c>
      <c r="AD125" s="796"/>
      <c r="AE125" s="157" t="s">
        <v>583</v>
      </c>
      <c r="AF125" s="158" t="s">
        <v>949</v>
      </c>
      <c r="AG125" s="158" t="s">
        <v>580</v>
      </c>
      <c r="AH125" s="95" t="s">
        <v>129</v>
      </c>
      <c r="AI125" s="798"/>
    </row>
    <row r="126" spans="1:35" ht="120" customHeight="1" x14ac:dyDescent="0.25">
      <c r="A126" s="659" t="s">
        <v>113</v>
      </c>
      <c r="B126" s="660"/>
      <c r="C126" s="522">
        <v>36</v>
      </c>
      <c r="D126" s="540" t="s">
        <v>45</v>
      </c>
      <c r="E126" s="541" t="s">
        <v>57</v>
      </c>
      <c r="F126" s="348" t="s">
        <v>32</v>
      </c>
      <c r="G126" s="401" t="s">
        <v>76</v>
      </c>
      <c r="H126" s="538" t="s">
        <v>12</v>
      </c>
      <c r="I126" s="539">
        <f>IF(H126="Rara Vez",1,IF(H126="Improbable",1.9,IF(H126="Posible",3,IF(H126="Probable",4,IF(H126="Casi Seguro",5,0)))))</f>
        <v>1.9</v>
      </c>
      <c r="J126" s="539" t="s">
        <v>10</v>
      </c>
      <c r="K126" s="536">
        <f>IF(J126="Moderado",5,IF(J126="Mayor",10.1,IF(J126="Catastrófico",20.1,0)))</f>
        <v>10.1</v>
      </c>
      <c r="L126" s="527" t="str">
        <f>IF(M126=0,"",IF(M126&lt;=10,"Moderada",IF(M126&lt;=20,"Alta",IF(M126&lt;=100.5,"Extrema"))))</f>
        <v>Alta</v>
      </c>
      <c r="M126" s="531">
        <f>+I126*K126</f>
        <v>19.189999999999998</v>
      </c>
      <c r="N126" s="375" t="s">
        <v>80</v>
      </c>
      <c r="O126" s="87" t="str">
        <f>[2]Controles!$B$42</f>
        <v>FUERTE</v>
      </c>
      <c r="P126" s="87">
        <f>IF(O126="FUERTE",50,IF(O126="MODERADO",25,IF(O126="DÉBIL",0,"")))</f>
        <v>50</v>
      </c>
      <c r="Q126" s="87" t="str">
        <f>[2]Controles!$C$42</f>
        <v>FUERTE</v>
      </c>
      <c r="R126" s="87">
        <f>IF(Q126="FUERTE",2,IF(Q126="MODERADO",1,IF(Q126="DÉBIL",0,"")))</f>
        <v>2</v>
      </c>
      <c r="S126" s="373" t="str">
        <f>[2]Controles!$D$42</f>
        <v>FUERTE</v>
      </c>
      <c r="T126" s="373">
        <f>+P126*R126</f>
        <v>100</v>
      </c>
      <c r="U126" s="522" t="str">
        <f>IFERROR(IF(V126&lt;=50,"DÉBIL",IF(V126&lt;=99,"MODERADO",IF(V126=100,"FUERTE",""))),"")</f>
        <v>FUERTE</v>
      </c>
      <c r="V126" s="542">
        <f>AVERAGE(T126:T129)</f>
        <v>100</v>
      </c>
      <c r="W126" s="177" t="s">
        <v>102</v>
      </c>
      <c r="X126" s="538" t="s">
        <v>22</v>
      </c>
      <c r="Y126" s="539">
        <f>IF(X126="Rara Vez",1,IF(X126="Improbable",1.9,IF(X126="Posible",3,IF(X126="Probable",4,IF(X126="Casi Seguro",5,0)))))</f>
        <v>1</v>
      </c>
      <c r="Z126" s="539" t="s">
        <v>10</v>
      </c>
      <c r="AA126" s="536">
        <f>IF(Z126="Moderado",5,IF(Z126="Mayor",10.1,IF(Z126="Catastrófico",20.1,0)))</f>
        <v>10.1</v>
      </c>
      <c r="AB126" s="527" t="str">
        <f>IF(AC126=0,"",IF(AC126&lt;=10,"Moderada",IF(AC126&lt;=20,"Alta",IF(AC126&lt;=100.5,"Extrema"))))</f>
        <v>Alta</v>
      </c>
      <c r="AC126" s="535">
        <f>+Y126*AA126</f>
        <v>10.1</v>
      </c>
      <c r="AD126" s="531" t="s">
        <v>123</v>
      </c>
      <c r="AE126" s="89" t="s">
        <v>163</v>
      </c>
      <c r="AF126" s="88" t="s">
        <v>130</v>
      </c>
      <c r="AG126" s="88" t="s">
        <v>131</v>
      </c>
      <c r="AH126" s="88" t="s">
        <v>132</v>
      </c>
      <c r="AI126" s="532" t="s">
        <v>169</v>
      </c>
    </row>
    <row r="127" spans="1:35" ht="120" customHeight="1" x14ac:dyDescent="0.25">
      <c r="A127" s="661"/>
      <c r="B127" s="662"/>
      <c r="C127" s="522"/>
      <c r="D127" s="540"/>
      <c r="E127" s="541"/>
      <c r="F127" s="533" t="s">
        <v>82</v>
      </c>
      <c r="G127" s="543" t="s">
        <v>87</v>
      </c>
      <c r="H127" s="538"/>
      <c r="I127" s="539"/>
      <c r="J127" s="539"/>
      <c r="K127" s="536"/>
      <c r="L127" s="527"/>
      <c r="M127" s="531"/>
      <c r="N127" s="375" t="s">
        <v>111</v>
      </c>
      <c r="O127" s="87" t="str">
        <f>[2]Controles!$I$42</f>
        <v>FUERTE</v>
      </c>
      <c r="P127" s="87">
        <f t="shared" ref="P127:P188" si="59">IF(O127="FUERTE",50,IF(O127="MODERADO",25,IF(O127="DÉBIL",0,"")))</f>
        <v>50</v>
      </c>
      <c r="Q127" s="87" t="str">
        <f>[2]Controles!$J$42</f>
        <v>FUERTE</v>
      </c>
      <c r="R127" s="87">
        <f t="shared" ref="R127:R188" si="60">IF(Q127="FUERTE",2,IF(Q127="MODERADO",1,IF(Q127="DÉBIL",0,"")))</f>
        <v>2</v>
      </c>
      <c r="S127" s="373" t="str">
        <f>[2]Controles!$K$42</f>
        <v>FUERTE</v>
      </c>
      <c r="T127" s="373">
        <f t="shared" ref="T127:T188" si="61">+P127*R127</f>
        <v>100</v>
      </c>
      <c r="U127" s="522"/>
      <c r="V127" s="542"/>
      <c r="W127" s="177" t="s">
        <v>99</v>
      </c>
      <c r="X127" s="538"/>
      <c r="Y127" s="539"/>
      <c r="Z127" s="539"/>
      <c r="AA127" s="536"/>
      <c r="AB127" s="527"/>
      <c r="AC127" s="535"/>
      <c r="AD127" s="531"/>
      <c r="AE127" s="89" t="s">
        <v>164</v>
      </c>
      <c r="AF127" s="88" t="s">
        <v>135</v>
      </c>
      <c r="AG127" s="88" t="s">
        <v>99</v>
      </c>
      <c r="AH127" s="88" t="s">
        <v>129</v>
      </c>
      <c r="AI127" s="532"/>
    </row>
    <row r="128" spans="1:35" ht="120" customHeight="1" x14ac:dyDescent="0.25">
      <c r="A128" s="661"/>
      <c r="B128" s="662"/>
      <c r="C128" s="522"/>
      <c r="D128" s="540"/>
      <c r="E128" s="541"/>
      <c r="F128" s="533"/>
      <c r="G128" s="543"/>
      <c r="H128" s="538"/>
      <c r="I128" s="539"/>
      <c r="J128" s="539"/>
      <c r="K128" s="536"/>
      <c r="L128" s="527"/>
      <c r="M128" s="531"/>
      <c r="N128" s="375" t="s">
        <v>105</v>
      </c>
      <c r="O128" s="87" t="str">
        <f>[2]Controles!$P$42</f>
        <v>FUERTE</v>
      </c>
      <c r="P128" s="87">
        <f t="shared" si="59"/>
        <v>50</v>
      </c>
      <c r="Q128" s="87" t="str">
        <f>[2]Controles!$Q$42</f>
        <v>FUERTE</v>
      </c>
      <c r="R128" s="87">
        <f t="shared" si="60"/>
        <v>2</v>
      </c>
      <c r="S128" s="373" t="str">
        <f>[2]Controles!$R$42</f>
        <v>FUERTE</v>
      </c>
      <c r="T128" s="373">
        <f t="shared" si="61"/>
        <v>100</v>
      </c>
      <c r="U128" s="522"/>
      <c r="V128" s="542"/>
      <c r="W128" s="177" t="s">
        <v>100</v>
      </c>
      <c r="X128" s="538"/>
      <c r="Y128" s="539"/>
      <c r="Z128" s="539"/>
      <c r="AA128" s="536"/>
      <c r="AB128" s="527"/>
      <c r="AC128" s="535"/>
      <c r="AD128" s="531"/>
      <c r="AE128" s="89" t="s">
        <v>154</v>
      </c>
      <c r="AF128" s="88" t="s">
        <v>133</v>
      </c>
      <c r="AG128" s="88" t="s">
        <v>100</v>
      </c>
      <c r="AH128" s="88" t="s">
        <v>129</v>
      </c>
      <c r="AI128" s="532"/>
    </row>
    <row r="129" spans="1:35" ht="120" customHeight="1" x14ac:dyDescent="0.25">
      <c r="A129" s="661"/>
      <c r="B129" s="662"/>
      <c r="C129" s="522"/>
      <c r="D129" s="540"/>
      <c r="E129" s="541"/>
      <c r="F129" s="348" t="s">
        <v>34</v>
      </c>
      <c r="G129" s="401" t="s">
        <v>106</v>
      </c>
      <c r="H129" s="538"/>
      <c r="I129" s="539"/>
      <c r="J129" s="539"/>
      <c r="K129" s="536"/>
      <c r="L129" s="527"/>
      <c r="M129" s="531"/>
      <c r="N129" s="375" t="s">
        <v>107</v>
      </c>
      <c r="O129" s="87" t="str">
        <f>[2]Controles!$W$42</f>
        <v>FUERTE</v>
      </c>
      <c r="P129" s="87">
        <f t="shared" si="59"/>
        <v>50</v>
      </c>
      <c r="Q129" s="87" t="str">
        <f>[2]Controles!$X$42</f>
        <v>FUERTE</v>
      </c>
      <c r="R129" s="87">
        <f t="shared" si="60"/>
        <v>2</v>
      </c>
      <c r="S129" s="373" t="str">
        <f>[2]Controles!$Y$42</f>
        <v>FUERTE</v>
      </c>
      <c r="T129" s="373">
        <f t="shared" si="61"/>
        <v>100</v>
      </c>
      <c r="U129" s="522"/>
      <c r="V129" s="542"/>
      <c r="W129" s="177" t="s">
        <v>100</v>
      </c>
      <c r="X129" s="538"/>
      <c r="Y129" s="539"/>
      <c r="Z129" s="539"/>
      <c r="AA129" s="536"/>
      <c r="AB129" s="527"/>
      <c r="AC129" s="535"/>
      <c r="AD129" s="531"/>
      <c r="AE129" s="89" t="s">
        <v>165</v>
      </c>
      <c r="AF129" s="88" t="s">
        <v>171</v>
      </c>
      <c r="AG129" s="88" t="s">
        <v>100</v>
      </c>
      <c r="AH129" s="88" t="s">
        <v>136</v>
      </c>
      <c r="AI129" s="532"/>
    </row>
    <row r="130" spans="1:35" ht="153" customHeight="1" x14ac:dyDescent="0.25">
      <c r="A130" s="661"/>
      <c r="B130" s="662"/>
      <c r="C130" s="522">
        <v>37</v>
      </c>
      <c r="D130" s="534" t="s">
        <v>74</v>
      </c>
      <c r="E130" s="532" t="s">
        <v>57</v>
      </c>
      <c r="F130" s="348" t="s">
        <v>108</v>
      </c>
      <c r="G130" s="401" t="s">
        <v>76</v>
      </c>
      <c r="H130" s="538" t="s">
        <v>12</v>
      </c>
      <c r="I130" s="539">
        <f>IF(H130="Rara Vez",1,IF(H130="Improbable",1.9,IF(H130="Posible",3,IF(H130="Probable",4,IF(H130="Casi Seguro",5,0)))))</f>
        <v>1.9</v>
      </c>
      <c r="J130" s="539" t="s">
        <v>10</v>
      </c>
      <c r="K130" s="536">
        <f>IF(J130="Moderado",5,IF(J130="Mayor",10.1,IF(J130="Catastrófico",20.1,0)))</f>
        <v>10.1</v>
      </c>
      <c r="L130" s="527" t="str">
        <f>IF(M130=0,"",IF(M130&lt;=10,"Moderada",IF(M130&lt;=20,"Alta",IF(M130&lt;=100.5,"Extrema"))))</f>
        <v>Alta</v>
      </c>
      <c r="M130" s="531">
        <f>+I130*K130</f>
        <v>19.189999999999998</v>
      </c>
      <c r="N130" s="375" t="s">
        <v>137</v>
      </c>
      <c r="O130" s="87" t="str">
        <f>[2]Controles!$B$85</f>
        <v>FUERTE</v>
      </c>
      <c r="P130" s="87">
        <f t="shared" si="59"/>
        <v>50</v>
      </c>
      <c r="Q130" s="87" t="str">
        <f>[2]Controles!$C$85</f>
        <v>FUERTE</v>
      </c>
      <c r="R130" s="87">
        <f t="shared" si="60"/>
        <v>2</v>
      </c>
      <c r="S130" s="373" t="str">
        <f>[2]Controles!$D$85</f>
        <v>FUERTE</v>
      </c>
      <c r="T130" s="373">
        <f t="shared" si="61"/>
        <v>100</v>
      </c>
      <c r="U130" s="522" t="str">
        <f>IFERROR(IF(V130&lt;=50,"DÉBIL",IF(V130&lt;=99,"MODERADO",IF(V130=100,"FUERTE",""))),"")</f>
        <v>FUERTE</v>
      </c>
      <c r="V130" s="537">
        <f>AVERAGE(T130:T134)</f>
        <v>100</v>
      </c>
      <c r="W130" s="177" t="s">
        <v>102</v>
      </c>
      <c r="X130" s="538" t="s">
        <v>22</v>
      </c>
      <c r="Y130" s="539">
        <f>IF(X130="Rara Vez",1,IF(X130="Improbable",1.9,IF(X130="Posible",3,IF(X130="Probable",4,IF(X130="Casi Seguro",5,0)))))</f>
        <v>1</v>
      </c>
      <c r="Z130" s="539" t="s">
        <v>10</v>
      </c>
      <c r="AA130" s="536">
        <f>IF(Z130="Moderado",5,IF(Z130="Mayor",10.1,IF(Z130="Catastrófico",20.1,0)))</f>
        <v>10.1</v>
      </c>
      <c r="AB130" s="527" t="str">
        <f>IF(AC130=0,"",IF(AC130&lt;=10,"Moderada",IF(AC130&lt;=20,"Alta",IF(AC130&lt;=100.5,"Extrema"))))</f>
        <v>Alta</v>
      </c>
      <c r="AC130" s="535">
        <f>+Y130*AA130</f>
        <v>10.1</v>
      </c>
      <c r="AD130" s="531" t="s">
        <v>123</v>
      </c>
      <c r="AE130" s="89" t="s">
        <v>155</v>
      </c>
      <c r="AF130" s="88" t="s">
        <v>126</v>
      </c>
      <c r="AG130" s="88" t="s">
        <v>101</v>
      </c>
      <c r="AH130" s="88" t="s">
        <v>132</v>
      </c>
      <c r="AI130" s="544" t="s">
        <v>169</v>
      </c>
    </row>
    <row r="131" spans="1:35" ht="159.75" customHeight="1" x14ac:dyDescent="0.25">
      <c r="A131" s="661"/>
      <c r="B131" s="662"/>
      <c r="C131" s="522"/>
      <c r="D131" s="534"/>
      <c r="E131" s="532"/>
      <c r="F131" s="348" t="s">
        <v>73</v>
      </c>
      <c r="G131" s="401" t="s">
        <v>86</v>
      </c>
      <c r="H131" s="538"/>
      <c r="I131" s="539"/>
      <c r="J131" s="539"/>
      <c r="K131" s="536"/>
      <c r="L131" s="527"/>
      <c r="M131" s="531"/>
      <c r="N131" s="375" t="s">
        <v>161</v>
      </c>
      <c r="O131" s="87" t="str">
        <f>[2]Controles!$I$85</f>
        <v>FUERTE</v>
      </c>
      <c r="P131" s="87">
        <f t="shared" si="59"/>
        <v>50</v>
      </c>
      <c r="Q131" s="87" t="str">
        <f>[2]Controles!$J$85</f>
        <v>FUERTE</v>
      </c>
      <c r="R131" s="87">
        <f t="shared" si="60"/>
        <v>2</v>
      </c>
      <c r="S131" s="373" t="str">
        <f>[2]Controles!$K$85</f>
        <v>FUERTE</v>
      </c>
      <c r="T131" s="373">
        <f t="shared" si="61"/>
        <v>100</v>
      </c>
      <c r="U131" s="522"/>
      <c r="V131" s="537"/>
      <c r="W131" s="181" t="s">
        <v>102</v>
      </c>
      <c r="X131" s="538"/>
      <c r="Y131" s="539"/>
      <c r="Z131" s="539"/>
      <c r="AA131" s="536"/>
      <c r="AB131" s="527"/>
      <c r="AC131" s="535"/>
      <c r="AD131" s="531"/>
      <c r="AE131" s="89" t="s">
        <v>156</v>
      </c>
      <c r="AF131" s="88" t="s">
        <v>126</v>
      </c>
      <c r="AG131" s="88" t="s">
        <v>125</v>
      </c>
      <c r="AH131" s="88" t="s">
        <v>124</v>
      </c>
      <c r="AI131" s="544"/>
    </row>
    <row r="132" spans="1:35" ht="120" customHeight="1" x14ac:dyDescent="0.25">
      <c r="A132" s="661"/>
      <c r="B132" s="662"/>
      <c r="C132" s="522"/>
      <c r="D132" s="534"/>
      <c r="E132" s="532"/>
      <c r="F132" s="533" t="s">
        <v>36</v>
      </c>
      <c r="G132" s="856" t="s">
        <v>87</v>
      </c>
      <c r="H132" s="538"/>
      <c r="I132" s="539"/>
      <c r="J132" s="539"/>
      <c r="K132" s="536"/>
      <c r="L132" s="527"/>
      <c r="M132" s="531"/>
      <c r="N132" s="375" t="s">
        <v>111</v>
      </c>
      <c r="O132" s="87" t="str">
        <f>[2]Controles!$P$85</f>
        <v>FUERTE</v>
      </c>
      <c r="P132" s="87">
        <f t="shared" si="59"/>
        <v>50</v>
      </c>
      <c r="Q132" s="87" t="str">
        <f>[2]Controles!$Q$85</f>
        <v>FUERTE</v>
      </c>
      <c r="R132" s="87">
        <f t="shared" si="60"/>
        <v>2</v>
      </c>
      <c r="S132" s="373" t="str">
        <f>[2]Controles!$R$85</f>
        <v>FUERTE</v>
      </c>
      <c r="T132" s="373">
        <f t="shared" si="61"/>
        <v>100</v>
      </c>
      <c r="U132" s="522"/>
      <c r="V132" s="537"/>
      <c r="W132" s="177" t="s">
        <v>99</v>
      </c>
      <c r="X132" s="538"/>
      <c r="Y132" s="539"/>
      <c r="Z132" s="539"/>
      <c r="AA132" s="536"/>
      <c r="AB132" s="527"/>
      <c r="AC132" s="535"/>
      <c r="AD132" s="531"/>
      <c r="AE132" s="89" t="s">
        <v>134</v>
      </c>
      <c r="AF132" s="88" t="s">
        <v>135</v>
      </c>
      <c r="AG132" s="88" t="s">
        <v>99</v>
      </c>
      <c r="AH132" s="88" t="s">
        <v>129</v>
      </c>
      <c r="AI132" s="544"/>
    </row>
    <row r="133" spans="1:35" ht="120" customHeight="1" x14ac:dyDescent="0.25">
      <c r="A133" s="661"/>
      <c r="B133" s="662"/>
      <c r="C133" s="522"/>
      <c r="D133" s="534"/>
      <c r="E133" s="532"/>
      <c r="F133" s="533"/>
      <c r="G133" s="674"/>
      <c r="H133" s="538"/>
      <c r="I133" s="539"/>
      <c r="J133" s="539"/>
      <c r="K133" s="536"/>
      <c r="L133" s="527"/>
      <c r="M133" s="531"/>
      <c r="N133" s="375" t="s">
        <v>105</v>
      </c>
      <c r="O133" s="87" t="str">
        <f>[2]Controles!$W$85</f>
        <v>FUERTE</v>
      </c>
      <c r="P133" s="87">
        <f t="shared" si="59"/>
        <v>50</v>
      </c>
      <c r="Q133" s="87" t="str">
        <f>[2]Controles!$X$85</f>
        <v>FUERTE</v>
      </c>
      <c r="R133" s="87">
        <f t="shared" si="60"/>
        <v>2</v>
      </c>
      <c r="S133" s="373" t="str">
        <f>[2]Controles!$Y$85</f>
        <v>FUERTE</v>
      </c>
      <c r="T133" s="373">
        <f t="shared" si="61"/>
        <v>100</v>
      </c>
      <c r="U133" s="522"/>
      <c r="V133" s="537"/>
      <c r="W133" s="177" t="s">
        <v>100</v>
      </c>
      <c r="X133" s="538"/>
      <c r="Y133" s="539"/>
      <c r="Z133" s="539"/>
      <c r="AA133" s="536"/>
      <c r="AB133" s="527"/>
      <c r="AC133" s="535"/>
      <c r="AD133" s="531"/>
      <c r="AE133" s="89" t="s">
        <v>154</v>
      </c>
      <c r="AF133" s="88" t="s">
        <v>133</v>
      </c>
      <c r="AG133" s="88" t="s">
        <v>100</v>
      </c>
      <c r="AH133" s="88" t="s">
        <v>129</v>
      </c>
      <c r="AI133" s="544"/>
    </row>
    <row r="134" spans="1:35" ht="158.25" customHeight="1" x14ac:dyDescent="0.25">
      <c r="A134" s="661"/>
      <c r="B134" s="662"/>
      <c r="C134" s="522"/>
      <c r="D134" s="534"/>
      <c r="E134" s="532"/>
      <c r="F134" s="533"/>
      <c r="G134" s="857"/>
      <c r="H134" s="538"/>
      <c r="I134" s="539"/>
      <c r="J134" s="539"/>
      <c r="K134" s="536"/>
      <c r="L134" s="527"/>
      <c r="M134" s="531"/>
      <c r="N134" s="375" t="s">
        <v>137</v>
      </c>
      <c r="O134" s="87" t="str">
        <f>[2]Controles!$AD$85</f>
        <v>FUERTE</v>
      </c>
      <c r="P134" s="87">
        <f t="shared" si="59"/>
        <v>50</v>
      </c>
      <c r="Q134" s="87" t="str">
        <f>[2]Controles!$AE$85</f>
        <v>FUERTE</v>
      </c>
      <c r="R134" s="87">
        <f t="shared" si="60"/>
        <v>2</v>
      </c>
      <c r="S134" s="373" t="str">
        <f>[2]Controles!$AF$85</f>
        <v>FUERTE</v>
      </c>
      <c r="T134" s="373">
        <f t="shared" si="61"/>
        <v>100</v>
      </c>
      <c r="U134" s="522"/>
      <c r="V134" s="537"/>
      <c r="W134" s="181" t="s">
        <v>102</v>
      </c>
      <c r="X134" s="538"/>
      <c r="Y134" s="539"/>
      <c r="Z134" s="539"/>
      <c r="AA134" s="536"/>
      <c r="AB134" s="527"/>
      <c r="AC134" s="535"/>
      <c r="AD134" s="531"/>
      <c r="AE134" s="89" t="s">
        <v>155</v>
      </c>
      <c r="AF134" s="88" t="s">
        <v>126</v>
      </c>
      <c r="AG134" s="88" t="s">
        <v>101</v>
      </c>
      <c r="AH134" s="88" t="s">
        <v>132</v>
      </c>
      <c r="AI134" s="544"/>
    </row>
    <row r="135" spans="1:35" ht="120" customHeight="1" x14ac:dyDescent="0.25">
      <c r="A135" s="661"/>
      <c r="B135" s="662"/>
      <c r="C135" s="522">
        <v>38</v>
      </c>
      <c r="D135" s="540" t="s">
        <v>67</v>
      </c>
      <c r="E135" s="541" t="s">
        <v>57</v>
      </c>
      <c r="F135" s="348" t="s">
        <v>33</v>
      </c>
      <c r="G135" s="401" t="s">
        <v>76</v>
      </c>
      <c r="H135" s="538" t="s">
        <v>12</v>
      </c>
      <c r="I135" s="539">
        <f>IF(H135="Rara Vez",1,IF(H135="Improbable",1.9,IF(H135="Posible",3,IF(H135="Probable",4,IF(H135="Casi Seguro",5,0)))))</f>
        <v>1.9</v>
      </c>
      <c r="J135" s="539" t="s">
        <v>10</v>
      </c>
      <c r="K135" s="536">
        <f>IF(J135="Moderado",5,IF(J135="Mayor",10.1,IF(J135="Catastrófico",20.1,0)))</f>
        <v>10.1</v>
      </c>
      <c r="L135" s="527" t="str">
        <f>IF(M135=0,"",IF(M135&lt;=10,"Moderada",IF(M135&lt;=20,"Alta",IF(M135&lt;=100,"Extrema"))))</f>
        <v>Alta</v>
      </c>
      <c r="M135" s="531">
        <f>+I135*K135</f>
        <v>19.189999999999998</v>
      </c>
      <c r="N135" s="375" t="s">
        <v>80</v>
      </c>
      <c r="O135" s="87" t="str">
        <f>[2]Controles!$B$128</f>
        <v>FUERTE</v>
      </c>
      <c r="P135" s="87">
        <f t="shared" si="59"/>
        <v>50</v>
      </c>
      <c r="Q135" s="87" t="str">
        <f>[2]Controles!$C$128</f>
        <v>FUERTE</v>
      </c>
      <c r="R135" s="87">
        <f t="shared" si="60"/>
        <v>2</v>
      </c>
      <c r="S135" s="373" t="str">
        <f>[2]Controles!$D$128</f>
        <v>FUERTE</v>
      </c>
      <c r="T135" s="373">
        <f t="shared" si="61"/>
        <v>100</v>
      </c>
      <c r="U135" s="522" t="str">
        <f>IFERROR(IF(V135&lt;=50,"DÉBIL",IF(V135&lt;=99,"MODERADO",IF(V135=100,"FUERTE",""))),"")</f>
        <v>FUERTE</v>
      </c>
      <c r="V135" s="542">
        <f>AVERAGE(T135:T138)</f>
        <v>100</v>
      </c>
      <c r="W135" s="177" t="s">
        <v>102</v>
      </c>
      <c r="X135" s="538" t="s">
        <v>22</v>
      </c>
      <c r="Y135" s="539">
        <f>IF(X135="Rara Vez",1,IF(X135="Improbable",1.9,IF(X135="Posible",3,IF(X135="Probable",4,IF(X135="Casi Seguro",5,0)))))</f>
        <v>1</v>
      </c>
      <c r="Z135" s="539" t="s">
        <v>10</v>
      </c>
      <c r="AA135" s="536">
        <f>IF(Z135="Moderado",5,IF(Z135="Mayor",10.1,IF(Z135="Catastrófico",20.1,0)))</f>
        <v>10.1</v>
      </c>
      <c r="AB135" s="527" t="str">
        <f>IF(AC135=0,"",IF(AC135&lt;=10,"Moderada",IF(AC135&lt;=20,"Alta",IF(AC135&lt;=100,"Extrema"))))</f>
        <v>Alta</v>
      </c>
      <c r="AC135" s="535">
        <f>+Y135*AA135</f>
        <v>10.1</v>
      </c>
      <c r="AD135" s="531" t="s">
        <v>123</v>
      </c>
      <c r="AE135" s="89" t="s">
        <v>150</v>
      </c>
      <c r="AF135" s="88" t="s">
        <v>130</v>
      </c>
      <c r="AG135" s="88" t="s">
        <v>131</v>
      </c>
      <c r="AH135" s="88" t="s">
        <v>132</v>
      </c>
      <c r="AI135" s="532" t="s">
        <v>169</v>
      </c>
    </row>
    <row r="136" spans="1:35" ht="120" customHeight="1" x14ac:dyDescent="0.25">
      <c r="A136" s="661"/>
      <c r="B136" s="662"/>
      <c r="C136" s="522"/>
      <c r="D136" s="540"/>
      <c r="E136" s="541"/>
      <c r="F136" s="348" t="s">
        <v>36</v>
      </c>
      <c r="G136" s="401" t="s">
        <v>87</v>
      </c>
      <c r="H136" s="538"/>
      <c r="I136" s="539"/>
      <c r="J136" s="539"/>
      <c r="K136" s="536"/>
      <c r="L136" s="527"/>
      <c r="M136" s="531"/>
      <c r="N136" s="375" t="s">
        <v>111</v>
      </c>
      <c r="O136" s="87" t="str">
        <f>[2]Controles!$I$128</f>
        <v>FUERTE</v>
      </c>
      <c r="P136" s="87">
        <f t="shared" si="59"/>
        <v>50</v>
      </c>
      <c r="Q136" s="87" t="str">
        <f>[2]Controles!$J$128</f>
        <v>FUERTE</v>
      </c>
      <c r="R136" s="87">
        <f t="shared" si="60"/>
        <v>2</v>
      </c>
      <c r="S136" s="373" t="str">
        <f>[2]Controles!$K$128</f>
        <v>FUERTE</v>
      </c>
      <c r="T136" s="373">
        <f t="shared" si="61"/>
        <v>100</v>
      </c>
      <c r="U136" s="522"/>
      <c r="V136" s="542"/>
      <c r="W136" s="177" t="s">
        <v>99</v>
      </c>
      <c r="X136" s="538"/>
      <c r="Y136" s="539"/>
      <c r="Z136" s="539"/>
      <c r="AA136" s="536"/>
      <c r="AB136" s="527"/>
      <c r="AC136" s="535"/>
      <c r="AD136" s="531"/>
      <c r="AE136" s="89" t="s">
        <v>134</v>
      </c>
      <c r="AF136" s="88" t="s">
        <v>135</v>
      </c>
      <c r="AG136" s="88" t="s">
        <v>99</v>
      </c>
      <c r="AH136" s="88" t="s">
        <v>129</v>
      </c>
      <c r="AI136" s="532"/>
    </row>
    <row r="137" spans="1:35" ht="120" customHeight="1" x14ac:dyDescent="0.25">
      <c r="A137" s="661"/>
      <c r="B137" s="662"/>
      <c r="C137" s="522"/>
      <c r="D137" s="540"/>
      <c r="E137" s="541"/>
      <c r="F137" s="533" t="s">
        <v>37</v>
      </c>
      <c r="G137" s="401" t="s">
        <v>106</v>
      </c>
      <c r="H137" s="538"/>
      <c r="I137" s="539"/>
      <c r="J137" s="539"/>
      <c r="K137" s="536"/>
      <c r="L137" s="527"/>
      <c r="M137" s="531"/>
      <c r="N137" s="375" t="s">
        <v>105</v>
      </c>
      <c r="O137" s="87" t="str">
        <f>[2]Controles!$P$128</f>
        <v>FUERTE</v>
      </c>
      <c r="P137" s="87">
        <f t="shared" si="59"/>
        <v>50</v>
      </c>
      <c r="Q137" s="87" t="str">
        <f>[2]Controles!$Q$128</f>
        <v>FUERTE</v>
      </c>
      <c r="R137" s="87">
        <f t="shared" si="60"/>
        <v>2</v>
      </c>
      <c r="S137" s="373" t="str">
        <f>[2]Controles!$R$128</f>
        <v>FUERTE</v>
      </c>
      <c r="T137" s="373">
        <f t="shared" si="61"/>
        <v>100</v>
      </c>
      <c r="U137" s="522"/>
      <c r="V137" s="542"/>
      <c r="W137" s="177" t="s">
        <v>100</v>
      </c>
      <c r="X137" s="538"/>
      <c r="Y137" s="539"/>
      <c r="Z137" s="539"/>
      <c r="AA137" s="536"/>
      <c r="AB137" s="527"/>
      <c r="AC137" s="535"/>
      <c r="AD137" s="531"/>
      <c r="AE137" s="89" t="s">
        <v>154</v>
      </c>
      <c r="AF137" s="88" t="s">
        <v>133</v>
      </c>
      <c r="AG137" s="88" t="s">
        <v>100</v>
      </c>
      <c r="AH137" s="88" t="s">
        <v>129</v>
      </c>
      <c r="AI137" s="532"/>
    </row>
    <row r="138" spans="1:35" ht="120" customHeight="1" x14ac:dyDescent="0.25">
      <c r="A138" s="661"/>
      <c r="B138" s="662"/>
      <c r="C138" s="522"/>
      <c r="D138" s="540"/>
      <c r="E138" s="541"/>
      <c r="F138" s="533"/>
      <c r="G138" s="401" t="s">
        <v>89</v>
      </c>
      <c r="H138" s="538"/>
      <c r="I138" s="539"/>
      <c r="J138" s="539"/>
      <c r="K138" s="536"/>
      <c r="L138" s="527"/>
      <c r="M138" s="531"/>
      <c r="N138" s="375" t="s">
        <v>80</v>
      </c>
      <c r="O138" s="87" t="str">
        <f>[2]Controles!$W$128</f>
        <v>FUERTE</v>
      </c>
      <c r="P138" s="87">
        <f t="shared" si="59"/>
        <v>50</v>
      </c>
      <c r="Q138" s="87" t="str">
        <f>[2]Controles!$X$128</f>
        <v>FUERTE</v>
      </c>
      <c r="R138" s="87">
        <f t="shared" si="60"/>
        <v>2</v>
      </c>
      <c r="S138" s="373" t="str">
        <f>[2]Controles!$Y$128</f>
        <v>FUERTE</v>
      </c>
      <c r="T138" s="373">
        <f t="shared" si="61"/>
        <v>100</v>
      </c>
      <c r="U138" s="522"/>
      <c r="V138" s="542"/>
      <c r="W138" s="177" t="s">
        <v>102</v>
      </c>
      <c r="X138" s="538"/>
      <c r="Y138" s="539"/>
      <c r="Z138" s="539"/>
      <c r="AA138" s="536"/>
      <c r="AB138" s="527"/>
      <c r="AC138" s="535"/>
      <c r="AD138" s="531"/>
      <c r="AE138" s="89" t="s">
        <v>150</v>
      </c>
      <c r="AF138" s="88" t="s">
        <v>130</v>
      </c>
      <c r="AG138" s="88" t="s">
        <v>131</v>
      </c>
      <c r="AH138" s="88" t="s">
        <v>132</v>
      </c>
      <c r="AI138" s="532"/>
    </row>
    <row r="139" spans="1:35" ht="188.25" customHeight="1" x14ac:dyDescent="0.25">
      <c r="A139" s="661"/>
      <c r="B139" s="662"/>
      <c r="C139" s="522">
        <v>39</v>
      </c>
      <c r="D139" s="534" t="s">
        <v>104</v>
      </c>
      <c r="E139" s="532" t="s">
        <v>57</v>
      </c>
      <c r="F139" s="348" t="s">
        <v>38</v>
      </c>
      <c r="G139" s="401" t="s">
        <v>76</v>
      </c>
      <c r="H139" s="538" t="s">
        <v>12</v>
      </c>
      <c r="I139" s="539">
        <f>IF(H139="Rara Vez",1,IF(H139="Improbable",1.9,IF(H139="Posible",3,IF(H139="Probable",4,IF(H139="Casi Seguro",5,0)))))</f>
        <v>1.9</v>
      </c>
      <c r="J139" s="539" t="s">
        <v>13</v>
      </c>
      <c r="K139" s="536">
        <f>IF(J139="Moderado",5,IF(J139="Mayor",10.1,IF(J139="Catastrófico",20.1,0)))</f>
        <v>20.100000000000001</v>
      </c>
      <c r="L139" s="527" t="str">
        <f>IF(M139=0,"",IF(M139&lt;=10,"Moderada",IF(M139&lt;=20,"Alta",IF(M139&lt;=100,"Extrema"))))</f>
        <v>Extrema</v>
      </c>
      <c r="M139" s="531">
        <f>+I139*K139</f>
        <v>38.19</v>
      </c>
      <c r="N139" s="375" t="s">
        <v>79</v>
      </c>
      <c r="O139" s="87" t="str">
        <f>[2]Controles!$B$171</f>
        <v>FUERTE</v>
      </c>
      <c r="P139" s="87">
        <f t="shared" si="59"/>
        <v>50</v>
      </c>
      <c r="Q139" s="87" t="str">
        <f>[2]Controles!$C$171</f>
        <v>FUERTE</v>
      </c>
      <c r="R139" s="87">
        <f t="shared" si="60"/>
        <v>2</v>
      </c>
      <c r="S139" s="373" t="str">
        <f>[2]Controles!$D$171</f>
        <v>FUERTE</v>
      </c>
      <c r="T139" s="373">
        <f t="shared" si="61"/>
        <v>100</v>
      </c>
      <c r="U139" s="522" t="str">
        <f>IFERROR(IF(V139&lt;=50,"DÉBIL",IF(V139&lt;=99,"MODERADO",IF(V139=100,"FUERTE",""))),"")</f>
        <v>FUERTE</v>
      </c>
      <c r="V139" s="542">
        <f>AVERAGE(T139:T143)</f>
        <v>100</v>
      </c>
      <c r="W139" s="181" t="s">
        <v>101</v>
      </c>
      <c r="X139" s="538" t="s">
        <v>22</v>
      </c>
      <c r="Y139" s="539">
        <f>IF(X139="Rara Vez",1,IF(X139="Improbable",1.9,IF(X139="Posible",3,IF(X139="Probable",4,IF(X139="Casi Seguro",5,0)))))</f>
        <v>1</v>
      </c>
      <c r="Z139" s="539" t="s">
        <v>13</v>
      </c>
      <c r="AA139" s="536">
        <f>IF(Z139="Moderado",5,IF(Z139="Mayor",10.1,IF(Z139="Catastrófico",20.1,0)))</f>
        <v>20.100000000000001</v>
      </c>
      <c r="AB139" s="527" t="str">
        <f>IF(AC139=0,"",IF(AC139&lt;=10,"Moderada",IF(AC139&lt;=20,"Alta",IF(AC139&lt;=100,"Extrema"))))</f>
        <v>Extrema</v>
      </c>
      <c r="AC139" s="535">
        <f>+Y139*AA139</f>
        <v>20.100000000000001</v>
      </c>
      <c r="AD139" s="531" t="s">
        <v>123</v>
      </c>
      <c r="AE139" s="89" t="s">
        <v>145</v>
      </c>
      <c r="AF139" s="88" t="s">
        <v>146</v>
      </c>
      <c r="AG139" s="88" t="s">
        <v>101</v>
      </c>
      <c r="AH139" s="88" t="s">
        <v>132</v>
      </c>
      <c r="AI139" s="532" t="s">
        <v>169</v>
      </c>
    </row>
    <row r="140" spans="1:35" ht="159" customHeight="1" x14ac:dyDescent="0.25">
      <c r="A140" s="661"/>
      <c r="B140" s="662"/>
      <c r="C140" s="522"/>
      <c r="D140" s="534"/>
      <c r="E140" s="532"/>
      <c r="F140" s="348" t="s">
        <v>68</v>
      </c>
      <c r="G140" s="401" t="s">
        <v>78</v>
      </c>
      <c r="H140" s="538"/>
      <c r="I140" s="539"/>
      <c r="J140" s="539"/>
      <c r="K140" s="536"/>
      <c r="L140" s="527"/>
      <c r="M140" s="531"/>
      <c r="N140" s="375" t="s">
        <v>168</v>
      </c>
      <c r="O140" s="87" t="str">
        <f>[2]Controles!$I$171</f>
        <v>FUERTE</v>
      </c>
      <c r="P140" s="87">
        <f t="shared" si="59"/>
        <v>50</v>
      </c>
      <c r="Q140" s="87" t="str">
        <f>[2]Controles!$J$171</f>
        <v>FUERTE</v>
      </c>
      <c r="R140" s="87">
        <f t="shared" si="60"/>
        <v>2</v>
      </c>
      <c r="S140" s="373" t="str">
        <f>[2]Controles!$K$171</f>
        <v>FUERTE</v>
      </c>
      <c r="T140" s="373">
        <f t="shared" si="61"/>
        <v>100</v>
      </c>
      <c r="U140" s="522"/>
      <c r="V140" s="542"/>
      <c r="W140" s="177" t="s">
        <v>102</v>
      </c>
      <c r="X140" s="538"/>
      <c r="Y140" s="539"/>
      <c r="Z140" s="539"/>
      <c r="AA140" s="536"/>
      <c r="AB140" s="527"/>
      <c r="AC140" s="535"/>
      <c r="AD140" s="531"/>
      <c r="AE140" s="89" t="s">
        <v>157</v>
      </c>
      <c r="AF140" s="88" t="s">
        <v>126</v>
      </c>
      <c r="AG140" s="88" t="s">
        <v>101</v>
      </c>
      <c r="AH140" s="88" t="s">
        <v>132</v>
      </c>
      <c r="AI140" s="532"/>
    </row>
    <row r="141" spans="1:35" ht="219.75" customHeight="1" x14ac:dyDescent="0.25">
      <c r="A141" s="661"/>
      <c r="B141" s="662"/>
      <c r="C141" s="522"/>
      <c r="D141" s="534"/>
      <c r="E141" s="532"/>
      <c r="F141" s="348" t="s">
        <v>37</v>
      </c>
      <c r="G141" s="401" t="s">
        <v>89</v>
      </c>
      <c r="H141" s="538"/>
      <c r="I141" s="539"/>
      <c r="J141" s="539"/>
      <c r="K141" s="536"/>
      <c r="L141" s="527"/>
      <c r="M141" s="531"/>
      <c r="N141" s="375" t="s">
        <v>115</v>
      </c>
      <c r="O141" s="87" t="str">
        <f>[2]Controles!$P$171</f>
        <v>FUERTE</v>
      </c>
      <c r="P141" s="87">
        <f t="shared" si="59"/>
        <v>50</v>
      </c>
      <c r="Q141" s="87" t="str">
        <f>[2]Controles!$Q$171</f>
        <v>FUERTE</v>
      </c>
      <c r="R141" s="87">
        <f t="shared" si="60"/>
        <v>2</v>
      </c>
      <c r="S141" s="373" t="str">
        <f>[2]Controles!$R$171</f>
        <v>FUERTE</v>
      </c>
      <c r="T141" s="373">
        <f t="shared" si="61"/>
        <v>100</v>
      </c>
      <c r="U141" s="522"/>
      <c r="V141" s="542"/>
      <c r="W141" s="181" t="s">
        <v>101</v>
      </c>
      <c r="X141" s="538"/>
      <c r="Y141" s="539"/>
      <c r="Z141" s="539"/>
      <c r="AA141" s="536"/>
      <c r="AB141" s="527"/>
      <c r="AC141" s="535"/>
      <c r="AD141" s="531"/>
      <c r="AE141" s="89" t="s">
        <v>138</v>
      </c>
      <c r="AF141" s="88" t="s">
        <v>158</v>
      </c>
      <c r="AG141" s="88" t="s">
        <v>101</v>
      </c>
      <c r="AH141" s="88" t="s">
        <v>132</v>
      </c>
      <c r="AI141" s="532"/>
    </row>
    <row r="142" spans="1:35" ht="120" customHeight="1" x14ac:dyDescent="0.25">
      <c r="A142" s="661"/>
      <c r="B142" s="662"/>
      <c r="C142" s="522"/>
      <c r="D142" s="534"/>
      <c r="E142" s="532"/>
      <c r="F142" s="348" t="s">
        <v>33</v>
      </c>
      <c r="G142" s="401" t="s">
        <v>97</v>
      </c>
      <c r="H142" s="538"/>
      <c r="I142" s="539"/>
      <c r="J142" s="539"/>
      <c r="K142" s="536"/>
      <c r="L142" s="527"/>
      <c r="M142" s="531"/>
      <c r="N142" s="375" t="s">
        <v>81</v>
      </c>
      <c r="O142" s="87" t="str">
        <f>[2]Controles!$W$171</f>
        <v>FUERTE</v>
      </c>
      <c r="P142" s="87">
        <f t="shared" si="59"/>
        <v>50</v>
      </c>
      <c r="Q142" s="87" t="str">
        <f>[2]Controles!$X$171</f>
        <v>FUERTE</v>
      </c>
      <c r="R142" s="87">
        <f t="shared" si="60"/>
        <v>2</v>
      </c>
      <c r="S142" s="373" t="str">
        <f>[2]Controles!$Y$171</f>
        <v>FUERTE</v>
      </c>
      <c r="T142" s="373">
        <f t="shared" si="61"/>
        <v>100</v>
      </c>
      <c r="U142" s="522"/>
      <c r="V142" s="542"/>
      <c r="W142" s="181" t="s">
        <v>103</v>
      </c>
      <c r="X142" s="538"/>
      <c r="Y142" s="539"/>
      <c r="Z142" s="539"/>
      <c r="AA142" s="536"/>
      <c r="AB142" s="527"/>
      <c r="AC142" s="535"/>
      <c r="AD142" s="531"/>
      <c r="AE142" s="89" t="s">
        <v>139</v>
      </c>
      <c r="AF142" s="88" t="s">
        <v>140</v>
      </c>
      <c r="AG142" s="88" t="s">
        <v>103</v>
      </c>
      <c r="AH142" s="88" t="s">
        <v>132</v>
      </c>
      <c r="AI142" s="532"/>
    </row>
    <row r="143" spans="1:35" ht="120" customHeight="1" x14ac:dyDescent="0.25">
      <c r="A143" s="661"/>
      <c r="B143" s="662"/>
      <c r="C143" s="539">
        <v>40</v>
      </c>
      <c r="D143" s="534" t="s">
        <v>47</v>
      </c>
      <c r="E143" s="532" t="s">
        <v>57</v>
      </c>
      <c r="F143" s="348" t="s">
        <v>38</v>
      </c>
      <c r="G143" s="401" t="s">
        <v>76</v>
      </c>
      <c r="H143" s="538" t="s">
        <v>12</v>
      </c>
      <c r="I143" s="539">
        <f>IF(H143="Rara Vez",1,IF(H143="Improbable",1.9,IF(H143="Posible",3,IF(H143="Probable",4,IF(H143="Casi Seguro",5,0)))))</f>
        <v>1.9</v>
      </c>
      <c r="J143" s="539" t="s">
        <v>13</v>
      </c>
      <c r="K143" s="536">
        <f>IF(J143="Moderado",5,IF(J143="Mayor",10.1,IF(J143="Catastrófico",20.1,0)))</f>
        <v>20.100000000000001</v>
      </c>
      <c r="L143" s="527" t="str">
        <f>IF(M143=0,"",IF(M143&lt;=10,"Moderada",IF(M143&lt;=20,"Alta",IF(M143&lt;=100,"Extrema"))))</f>
        <v>Extrema</v>
      </c>
      <c r="M143" s="531">
        <f>+I143*K143</f>
        <v>38.19</v>
      </c>
      <c r="N143" s="375" t="s">
        <v>118</v>
      </c>
      <c r="O143" s="87" t="str">
        <f>[2]Controles!$B$214</f>
        <v>FUERTE</v>
      </c>
      <c r="P143" s="87">
        <f t="shared" si="59"/>
        <v>50</v>
      </c>
      <c r="Q143" s="87" t="str">
        <f>[2]Controles!$C$214</f>
        <v>FUERTE</v>
      </c>
      <c r="R143" s="87">
        <f t="shared" si="60"/>
        <v>2</v>
      </c>
      <c r="S143" s="373" t="str">
        <f>[2]Controles!$D$214</f>
        <v>FUERTE</v>
      </c>
      <c r="T143" s="373">
        <f t="shared" si="61"/>
        <v>100</v>
      </c>
      <c r="U143" s="522" t="str">
        <f>IFERROR(IF(V143&lt;=50,"DÉBIL",IF(V143&lt;=99,"MODERADO",IF(V143=100,"FUERTE",""))),"")</f>
        <v>FUERTE</v>
      </c>
      <c r="V143" s="542">
        <f>AVERAGE(T143:T146)</f>
        <v>100</v>
      </c>
      <c r="W143" s="181" t="s">
        <v>101</v>
      </c>
      <c r="X143" s="538" t="s">
        <v>22</v>
      </c>
      <c r="Y143" s="539">
        <f>IF(X143="Rara Vez",1,IF(X143="Improbable",1.9,IF(X143="Posible",3,IF(X143="Probable",4,IF(X143="Casi Seguro",5,0)))))</f>
        <v>1</v>
      </c>
      <c r="Z143" s="539" t="s">
        <v>13</v>
      </c>
      <c r="AA143" s="536">
        <f>IF(Z143="Moderado",5,IF(Z143="Mayor",10.1,IF(Z143="Catastrófico",20.1,0)))</f>
        <v>20.100000000000001</v>
      </c>
      <c r="AB143" s="527" t="str">
        <f>IF(AC143=0,"",IF(AC143&lt;=10,"Moderada",IF(AC143&lt;=20,"Alta",IF(AC143&lt;=100,"Extrema"))))</f>
        <v>Extrema</v>
      </c>
      <c r="AC143" s="535">
        <f>+Y143*AA143</f>
        <v>20.100000000000001</v>
      </c>
      <c r="AD143" s="531" t="s">
        <v>123</v>
      </c>
      <c r="AE143" s="375" t="s">
        <v>118</v>
      </c>
      <c r="AF143" s="88" t="s">
        <v>159</v>
      </c>
      <c r="AG143" s="88" t="s">
        <v>144</v>
      </c>
      <c r="AH143" s="88" t="s">
        <v>132</v>
      </c>
      <c r="AI143" s="532" t="s">
        <v>169</v>
      </c>
    </row>
    <row r="144" spans="1:35" ht="120" customHeight="1" x14ac:dyDescent="0.25">
      <c r="A144" s="661"/>
      <c r="B144" s="662"/>
      <c r="C144" s="539"/>
      <c r="D144" s="534"/>
      <c r="E144" s="532"/>
      <c r="F144" s="533" t="s">
        <v>36</v>
      </c>
      <c r="G144" s="401" t="s">
        <v>83</v>
      </c>
      <c r="H144" s="538"/>
      <c r="I144" s="539"/>
      <c r="J144" s="539"/>
      <c r="K144" s="536"/>
      <c r="L144" s="527"/>
      <c r="M144" s="531"/>
      <c r="N144" s="375" t="s">
        <v>111</v>
      </c>
      <c r="O144" s="87" t="str">
        <f>[2]Controles!$I$214</f>
        <v>FUERTE</v>
      </c>
      <c r="P144" s="87">
        <f t="shared" si="59"/>
        <v>50</v>
      </c>
      <c r="Q144" s="87" t="str">
        <f>[2]Controles!$J$214</f>
        <v>FUERTE</v>
      </c>
      <c r="R144" s="87">
        <f t="shared" si="60"/>
        <v>2</v>
      </c>
      <c r="S144" s="373" t="str">
        <f>[2]Controles!$K$214</f>
        <v>FUERTE</v>
      </c>
      <c r="T144" s="373">
        <f t="shared" si="61"/>
        <v>100</v>
      </c>
      <c r="U144" s="522"/>
      <c r="V144" s="542"/>
      <c r="W144" s="177" t="s">
        <v>99</v>
      </c>
      <c r="X144" s="538"/>
      <c r="Y144" s="539"/>
      <c r="Z144" s="539"/>
      <c r="AA144" s="536"/>
      <c r="AB144" s="527"/>
      <c r="AC144" s="535"/>
      <c r="AD144" s="531"/>
      <c r="AE144" s="89" t="s">
        <v>134</v>
      </c>
      <c r="AF144" s="88" t="s">
        <v>135</v>
      </c>
      <c r="AG144" s="88" t="s">
        <v>99</v>
      </c>
      <c r="AH144" s="88" t="s">
        <v>129</v>
      </c>
      <c r="AI144" s="532"/>
    </row>
    <row r="145" spans="1:35" ht="120" customHeight="1" x14ac:dyDescent="0.25">
      <c r="A145" s="661"/>
      <c r="B145" s="662"/>
      <c r="C145" s="539"/>
      <c r="D145" s="534"/>
      <c r="E145" s="532"/>
      <c r="F145" s="533"/>
      <c r="G145" s="401" t="s">
        <v>84</v>
      </c>
      <c r="H145" s="538"/>
      <c r="I145" s="539"/>
      <c r="J145" s="539"/>
      <c r="K145" s="536"/>
      <c r="L145" s="527"/>
      <c r="M145" s="531"/>
      <c r="N145" s="375" t="s">
        <v>105</v>
      </c>
      <c r="O145" s="87" t="str">
        <f>[2]Controles!$P$214</f>
        <v>FUERTE</v>
      </c>
      <c r="P145" s="87">
        <f t="shared" si="59"/>
        <v>50</v>
      </c>
      <c r="Q145" s="87" t="str">
        <f>[2]Controles!$Q$214</f>
        <v>FUERTE</v>
      </c>
      <c r="R145" s="87">
        <f t="shared" si="60"/>
        <v>2</v>
      </c>
      <c r="S145" s="373" t="str">
        <f>[2]Controles!$R$214</f>
        <v>FUERTE</v>
      </c>
      <c r="T145" s="373">
        <f t="shared" si="61"/>
        <v>100</v>
      </c>
      <c r="U145" s="522"/>
      <c r="V145" s="542"/>
      <c r="W145" s="177" t="s">
        <v>100</v>
      </c>
      <c r="X145" s="538"/>
      <c r="Y145" s="539"/>
      <c r="Z145" s="539"/>
      <c r="AA145" s="536"/>
      <c r="AB145" s="527"/>
      <c r="AC145" s="535"/>
      <c r="AD145" s="531"/>
      <c r="AE145" s="89" t="s">
        <v>154</v>
      </c>
      <c r="AF145" s="88" t="s">
        <v>133</v>
      </c>
      <c r="AG145" s="88" t="s">
        <v>100</v>
      </c>
      <c r="AH145" s="88" t="s">
        <v>129</v>
      </c>
      <c r="AI145" s="532"/>
    </row>
    <row r="146" spans="1:35" ht="120" customHeight="1" x14ac:dyDescent="0.25">
      <c r="A146" s="661"/>
      <c r="B146" s="662"/>
      <c r="C146" s="539"/>
      <c r="D146" s="534"/>
      <c r="E146" s="532"/>
      <c r="F146" s="348" t="s">
        <v>33</v>
      </c>
      <c r="G146" s="401" t="s">
        <v>86</v>
      </c>
      <c r="H146" s="538"/>
      <c r="I146" s="539"/>
      <c r="J146" s="539"/>
      <c r="K146" s="536"/>
      <c r="L146" s="527"/>
      <c r="M146" s="531"/>
      <c r="N146" s="375" t="s">
        <v>119</v>
      </c>
      <c r="O146" s="87" t="str">
        <f>[2]Controles!$W$214</f>
        <v>FUERTE</v>
      </c>
      <c r="P146" s="87">
        <f t="shared" si="59"/>
        <v>50</v>
      </c>
      <c r="Q146" s="87" t="str">
        <f>[2]Controles!$X$214</f>
        <v>FUERTE</v>
      </c>
      <c r="R146" s="87">
        <f t="shared" si="60"/>
        <v>2</v>
      </c>
      <c r="S146" s="373" t="str">
        <f>[2]Controles!$Y$214</f>
        <v>FUERTE</v>
      </c>
      <c r="T146" s="373">
        <f t="shared" si="61"/>
        <v>100</v>
      </c>
      <c r="U146" s="522"/>
      <c r="V146" s="542"/>
      <c r="W146" s="181" t="s">
        <v>101</v>
      </c>
      <c r="X146" s="538"/>
      <c r="Y146" s="539"/>
      <c r="Z146" s="539"/>
      <c r="AA146" s="536"/>
      <c r="AB146" s="527"/>
      <c r="AC146" s="535"/>
      <c r="AD146" s="531"/>
      <c r="AE146" s="89" t="s">
        <v>151</v>
      </c>
      <c r="AF146" s="88" t="s">
        <v>160</v>
      </c>
      <c r="AG146" s="88" t="s">
        <v>101</v>
      </c>
      <c r="AH146" s="88" t="s">
        <v>132</v>
      </c>
      <c r="AI146" s="532"/>
    </row>
    <row r="147" spans="1:35" ht="120" customHeight="1" x14ac:dyDescent="0.25">
      <c r="A147" s="661"/>
      <c r="B147" s="662"/>
      <c r="C147" s="638">
        <v>41</v>
      </c>
      <c r="D147" s="534" t="s">
        <v>48</v>
      </c>
      <c r="E147" s="532" t="s">
        <v>57</v>
      </c>
      <c r="F147" s="348" t="s">
        <v>41</v>
      </c>
      <c r="G147" s="401" t="s">
        <v>76</v>
      </c>
      <c r="H147" s="538" t="s">
        <v>12</v>
      </c>
      <c r="I147" s="539">
        <f>IF(H147="Rara Vez",1,IF(H147="Improbable",1.9,IF(H147="Posible",3,IF(H147="Probable",4,IF(H147="Casi Seguro",5,0)))))</f>
        <v>1.9</v>
      </c>
      <c r="J147" s="539" t="s">
        <v>13</v>
      </c>
      <c r="K147" s="536">
        <f>IF(J147="Moderado",5,IF(J147="Mayor",10.1,IF(J147="Catastrófico",20.1,0)))</f>
        <v>20.100000000000001</v>
      </c>
      <c r="L147" s="527" t="str">
        <f>IF(M147=0,"",IF(M147&lt;=10,"Moderada",IF(M147&lt;=20,"Alta",IF(M147&lt;=100,"Extrema"))))</f>
        <v>Extrema</v>
      </c>
      <c r="M147" s="531">
        <f>+I147*K147</f>
        <v>38.19</v>
      </c>
      <c r="N147" s="375" t="s">
        <v>80</v>
      </c>
      <c r="O147" s="87" t="str">
        <f>[2]Controles!$B$257</f>
        <v>FUERTE</v>
      </c>
      <c r="P147" s="87">
        <f t="shared" si="59"/>
        <v>50</v>
      </c>
      <c r="Q147" s="87" t="str">
        <f>[2]Controles!$C$257</f>
        <v>FUERTE</v>
      </c>
      <c r="R147" s="87">
        <f t="shared" si="60"/>
        <v>2</v>
      </c>
      <c r="S147" s="373" t="str">
        <f>[2]Controles!$D$257</f>
        <v>FUERTE</v>
      </c>
      <c r="T147" s="373">
        <f t="shared" si="61"/>
        <v>100</v>
      </c>
      <c r="U147" s="522" t="str">
        <f>IFERROR(IF(V147&lt;=50,"DÉBIL",IF(V147&lt;=99,"MODERADO",IF(V147=100,"FUERTE",""))),"")</f>
        <v>FUERTE</v>
      </c>
      <c r="V147" s="542">
        <f>AVERAGE(T147:T150)</f>
        <v>100</v>
      </c>
      <c r="W147" s="177" t="s">
        <v>102</v>
      </c>
      <c r="X147" s="538" t="s">
        <v>22</v>
      </c>
      <c r="Y147" s="539">
        <f>IF(X147="Rara Vez",1,IF(X147="Improbable",1.9,IF(X147="Posible",3,IF(X147="Probable",4,IF(X147="Casi Seguro",5,0)))))</f>
        <v>1</v>
      </c>
      <c r="Z147" s="539" t="s">
        <v>13</v>
      </c>
      <c r="AA147" s="536">
        <f>IF(Z147="Moderado",5,IF(Z147="Mayor",10.1,IF(Z147="Catastrófico",20.1,0)))</f>
        <v>20.100000000000001</v>
      </c>
      <c r="AB147" s="527" t="str">
        <f>IF(AC147=0,"",IF(AC147&lt;=10,"Moderada",IF(AC147&lt;=20,"Alta",IF(AC147&lt;=100,"Extrema"))))</f>
        <v>Extrema</v>
      </c>
      <c r="AC147" s="535">
        <f>+Y147*AA147</f>
        <v>20.100000000000001</v>
      </c>
      <c r="AD147" s="531" t="s">
        <v>123</v>
      </c>
      <c r="AE147" s="89" t="s">
        <v>150</v>
      </c>
      <c r="AF147" s="88" t="s">
        <v>130</v>
      </c>
      <c r="AG147" s="88" t="s">
        <v>131</v>
      </c>
      <c r="AH147" s="88" t="s">
        <v>132</v>
      </c>
      <c r="AI147" s="532" t="s">
        <v>169</v>
      </c>
    </row>
    <row r="148" spans="1:35" ht="120" customHeight="1" x14ac:dyDescent="0.25">
      <c r="A148" s="661"/>
      <c r="B148" s="662"/>
      <c r="C148" s="638"/>
      <c r="D148" s="534"/>
      <c r="E148" s="532"/>
      <c r="F148" s="533" t="s">
        <v>36</v>
      </c>
      <c r="G148" s="401" t="s">
        <v>83</v>
      </c>
      <c r="H148" s="538"/>
      <c r="I148" s="539"/>
      <c r="J148" s="539"/>
      <c r="K148" s="536"/>
      <c r="L148" s="527"/>
      <c r="M148" s="531"/>
      <c r="N148" s="375" t="s">
        <v>111</v>
      </c>
      <c r="O148" s="87" t="str">
        <f>[2]Controles!$I$257</f>
        <v>FUERTE</v>
      </c>
      <c r="P148" s="87">
        <f t="shared" si="59"/>
        <v>50</v>
      </c>
      <c r="Q148" s="87" t="str">
        <f>[2]Controles!$J$257</f>
        <v>FUERTE</v>
      </c>
      <c r="R148" s="87">
        <f t="shared" si="60"/>
        <v>2</v>
      </c>
      <c r="S148" s="373" t="str">
        <f>[2]Controles!$K$257</f>
        <v>FUERTE</v>
      </c>
      <c r="T148" s="373">
        <f t="shared" si="61"/>
        <v>100</v>
      </c>
      <c r="U148" s="522"/>
      <c r="V148" s="542"/>
      <c r="W148" s="177" t="s">
        <v>99</v>
      </c>
      <c r="X148" s="538"/>
      <c r="Y148" s="539"/>
      <c r="Z148" s="539"/>
      <c r="AA148" s="536"/>
      <c r="AB148" s="527"/>
      <c r="AC148" s="535"/>
      <c r="AD148" s="531"/>
      <c r="AE148" s="89" t="s">
        <v>134</v>
      </c>
      <c r="AF148" s="88" t="s">
        <v>135</v>
      </c>
      <c r="AG148" s="88" t="s">
        <v>99</v>
      </c>
      <c r="AH148" s="88" t="s">
        <v>129</v>
      </c>
      <c r="AI148" s="532"/>
    </row>
    <row r="149" spans="1:35" ht="120" customHeight="1" x14ac:dyDescent="0.25">
      <c r="A149" s="661"/>
      <c r="B149" s="662"/>
      <c r="C149" s="638"/>
      <c r="D149" s="534"/>
      <c r="E149" s="532"/>
      <c r="F149" s="533"/>
      <c r="G149" s="401" t="s">
        <v>83</v>
      </c>
      <c r="H149" s="538"/>
      <c r="I149" s="539"/>
      <c r="J149" s="539"/>
      <c r="K149" s="536"/>
      <c r="L149" s="527"/>
      <c r="M149" s="531"/>
      <c r="N149" s="375" t="s">
        <v>105</v>
      </c>
      <c r="O149" s="87" t="str">
        <f>[2]Controles!$P$257</f>
        <v>FUERTE</v>
      </c>
      <c r="P149" s="87">
        <f t="shared" si="59"/>
        <v>50</v>
      </c>
      <c r="Q149" s="87" t="str">
        <f>[2]Controles!$Q$257</f>
        <v>FUERTE</v>
      </c>
      <c r="R149" s="87">
        <f t="shared" si="60"/>
        <v>2</v>
      </c>
      <c r="S149" s="373" t="str">
        <f>[2]Controles!$R$257</f>
        <v>FUERTE</v>
      </c>
      <c r="T149" s="373">
        <f t="shared" si="61"/>
        <v>100</v>
      </c>
      <c r="U149" s="522"/>
      <c r="V149" s="542"/>
      <c r="W149" s="177" t="s">
        <v>100</v>
      </c>
      <c r="X149" s="538"/>
      <c r="Y149" s="539"/>
      <c r="Z149" s="539"/>
      <c r="AA149" s="536"/>
      <c r="AB149" s="527"/>
      <c r="AC149" s="535"/>
      <c r="AD149" s="531"/>
      <c r="AE149" s="89" t="s">
        <v>154</v>
      </c>
      <c r="AF149" s="88" t="s">
        <v>133</v>
      </c>
      <c r="AG149" s="88" t="s">
        <v>100</v>
      </c>
      <c r="AH149" s="88" t="s">
        <v>129</v>
      </c>
      <c r="AI149" s="532"/>
    </row>
    <row r="150" spans="1:35" ht="240" customHeight="1" x14ac:dyDescent="0.25">
      <c r="A150" s="661"/>
      <c r="B150" s="662"/>
      <c r="C150" s="638"/>
      <c r="D150" s="534"/>
      <c r="E150" s="532"/>
      <c r="F150" s="348" t="s">
        <v>25</v>
      </c>
      <c r="G150" s="401" t="s">
        <v>76</v>
      </c>
      <c r="H150" s="538"/>
      <c r="I150" s="539"/>
      <c r="J150" s="539"/>
      <c r="K150" s="536"/>
      <c r="L150" s="527"/>
      <c r="M150" s="531"/>
      <c r="N150" s="375" t="s">
        <v>120</v>
      </c>
      <c r="O150" s="87" t="str">
        <f>[2]Controles!$W$257</f>
        <v>FUERTE</v>
      </c>
      <c r="P150" s="87">
        <f t="shared" si="59"/>
        <v>50</v>
      </c>
      <c r="Q150" s="87" t="str">
        <f>[2]Controles!$X$257</f>
        <v>FUERTE</v>
      </c>
      <c r="R150" s="87">
        <f t="shared" si="60"/>
        <v>2</v>
      </c>
      <c r="S150" s="373" t="str">
        <f>[2]Controles!$Y$257</f>
        <v>FUERTE</v>
      </c>
      <c r="T150" s="373">
        <f t="shared" si="61"/>
        <v>100</v>
      </c>
      <c r="U150" s="522"/>
      <c r="V150" s="542"/>
      <c r="W150" s="177" t="s">
        <v>101</v>
      </c>
      <c r="X150" s="538"/>
      <c r="Y150" s="539"/>
      <c r="Z150" s="539"/>
      <c r="AA150" s="536"/>
      <c r="AB150" s="527"/>
      <c r="AC150" s="535"/>
      <c r="AD150" s="531"/>
      <c r="AE150" s="89" t="s">
        <v>128</v>
      </c>
      <c r="AF150" s="88" t="s">
        <v>170</v>
      </c>
      <c r="AG150" s="88" t="s">
        <v>125</v>
      </c>
      <c r="AH150" s="88" t="s">
        <v>129</v>
      </c>
      <c r="AI150" s="532"/>
    </row>
    <row r="151" spans="1:35" ht="120" customHeight="1" x14ac:dyDescent="0.25">
      <c r="A151" s="661"/>
      <c r="B151" s="662"/>
      <c r="C151" s="638">
        <v>42</v>
      </c>
      <c r="D151" s="534" t="s">
        <v>49</v>
      </c>
      <c r="E151" s="532" t="s">
        <v>57</v>
      </c>
      <c r="F151" s="348" t="s">
        <v>37</v>
      </c>
      <c r="G151" s="401" t="s">
        <v>84</v>
      </c>
      <c r="H151" s="538" t="s">
        <v>12</v>
      </c>
      <c r="I151" s="539">
        <f>IF(H151="Rara Vez",1,IF(H151="Improbable",1.9,IF(H151="Posible",3,IF(H151="Probable",4,IF(H151="Casi Seguro",5,0)))))</f>
        <v>1.9</v>
      </c>
      <c r="J151" s="539" t="s">
        <v>13</v>
      </c>
      <c r="K151" s="536">
        <f>IF(J151="Moderado",5,IF(J151="Mayor",10.1,IF(J151="Catastrófico",20.1,0)))</f>
        <v>20.100000000000001</v>
      </c>
      <c r="L151" s="527" t="str">
        <f>IF(M151=0,"",IF(M151&lt;=10,"Moderada",IF(M151&lt;=20,"Alta",IF(M151&lt;=100,"Extrema"))))</f>
        <v>Extrema</v>
      </c>
      <c r="M151" s="531">
        <f>+I151*K151</f>
        <v>38.19</v>
      </c>
      <c r="N151" s="375" t="s">
        <v>80</v>
      </c>
      <c r="O151" s="87" t="str">
        <f>[2]Controles!$B$300</f>
        <v>FUERTE</v>
      </c>
      <c r="P151" s="87">
        <f t="shared" si="59"/>
        <v>50</v>
      </c>
      <c r="Q151" s="87" t="str">
        <f>[2]Controles!$D$300</f>
        <v>FUERTE</v>
      </c>
      <c r="R151" s="87">
        <f t="shared" si="60"/>
        <v>2</v>
      </c>
      <c r="S151" s="373" t="str">
        <f>[2]Controles!$D$300</f>
        <v>FUERTE</v>
      </c>
      <c r="T151" s="373">
        <f t="shared" si="61"/>
        <v>100</v>
      </c>
      <c r="U151" s="522" t="str">
        <f>IFERROR(IF(V151&lt;=50,"DÉBIL",IF(V151&lt;=99,"MODERADO",IF(V151=100,"FUERTE",""))),"")</f>
        <v>FUERTE</v>
      </c>
      <c r="V151" s="537">
        <f>AVERAGE(T151:T155)</f>
        <v>100</v>
      </c>
      <c r="W151" s="177" t="s">
        <v>102</v>
      </c>
      <c r="X151" s="538" t="s">
        <v>22</v>
      </c>
      <c r="Y151" s="539">
        <f>IF(X151="Rara Vez",1,IF(X151="Improbable",1.9,IF(X151="Posible",3,IF(X151="Probable",4,IF(X151="Casi Seguro",5,0)))))</f>
        <v>1</v>
      </c>
      <c r="Z151" s="539" t="s">
        <v>13</v>
      </c>
      <c r="AA151" s="536">
        <f>IF(Z151="Moderado",5,IF(Z151="Mayor",10.1,IF(Z151="Catastrófico",20.1,0)))</f>
        <v>20.100000000000001</v>
      </c>
      <c r="AB151" s="527" t="str">
        <f>IF(AC151=0,"",IF(AC151&lt;=10,"Moderada",IF(AC151&lt;=20,"Alta",IF(AC151&lt;=100,"Extrema"))))</f>
        <v>Extrema</v>
      </c>
      <c r="AC151" s="535">
        <f>+Y151*AA151</f>
        <v>20.100000000000001</v>
      </c>
      <c r="AD151" s="531" t="s">
        <v>123</v>
      </c>
      <c r="AE151" s="89" t="s">
        <v>150</v>
      </c>
      <c r="AF151" s="88" t="s">
        <v>130</v>
      </c>
      <c r="AG151" s="88" t="s">
        <v>131</v>
      </c>
      <c r="AH151" s="88" t="s">
        <v>132</v>
      </c>
      <c r="AI151" s="532" t="s">
        <v>169</v>
      </c>
    </row>
    <row r="152" spans="1:35" ht="120" customHeight="1" x14ac:dyDescent="0.25">
      <c r="A152" s="661"/>
      <c r="B152" s="662"/>
      <c r="C152" s="638"/>
      <c r="D152" s="534"/>
      <c r="E152" s="532"/>
      <c r="F152" s="533" t="s">
        <v>36</v>
      </c>
      <c r="G152" s="401" t="s">
        <v>97</v>
      </c>
      <c r="H152" s="538"/>
      <c r="I152" s="539"/>
      <c r="J152" s="539"/>
      <c r="K152" s="536"/>
      <c r="L152" s="527"/>
      <c r="M152" s="531"/>
      <c r="N152" s="375" t="s">
        <v>111</v>
      </c>
      <c r="O152" s="87" t="str">
        <f>[2]Controles!$I$300</f>
        <v>FUERTE</v>
      </c>
      <c r="P152" s="87">
        <f t="shared" si="59"/>
        <v>50</v>
      </c>
      <c r="Q152" s="87" t="str">
        <f>[2]Controles!$J$300</f>
        <v>FUERTE</v>
      </c>
      <c r="R152" s="87">
        <f t="shared" si="60"/>
        <v>2</v>
      </c>
      <c r="S152" s="373" t="str">
        <f>[2]Controles!$K$300</f>
        <v>FUERTE</v>
      </c>
      <c r="T152" s="373">
        <f t="shared" si="61"/>
        <v>100</v>
      </c>
      <c r="U152" s="522"/>
      <c r="V152" s="537"/>
      <c r="W152" s="177" t="s">
        <v>99</v>
      </c>
      <c r="X152" s="538"/>
      <c r="Y152" s="539"/>
      <c r="Z152" s="539"/>
      <c r="AA152" s="536"/>
      <c r="AB152" s="527"/>
      <c r="AC152" s="535"/>
      <c r="AD152" s="531"/>
      <c r="AE152" s="89" t="s">
        <v>134</v>
      </c>
      <c r="AF152" s="88" t="s">
        <v>135</v>
      </c>
      <c r="AG152" s="88" t="s">
        <v>99</v>
      </c>
      <c r="AH152" s="88" t="s">
        <v>129</v>
      </c>
      <c r="AI152" s="532"/>
    </row>
    <row r="153" spans="1:35" ht="120" customHeight="1" x14ac:dyDescent="0.25">
      <c r="A153" s="661"/>
      <c r="B153" s="662"/>
      <c r="C153" s="638"/>
      <c r="D153" s="534"/>
      <c r="E153" s="532"/>
      <c r="F153" s="533"/>
      <c r="G153" s="401" t="s">
        <v>90</v>
      </c>
      <c r="H153" s="538"/>
      <c r="I153" s="539"/>
      <c r="J153" s="539"/>
      <c r="K153" s="536"/>
      <c r="L153" s="527"/>
      <c r="M153" s="531"/>
      <c r="N153" s="375" t="s">
        <v>105</v>
      </c>
      <c r="O153" s="87" t="str">
        <f>[2]Controles!$P$300</f>
        <v>FUERTE</v>
      </c>
      <c r="P153" s="87">
        <f t="shared" si="59"/>
        <v>50</v>
      </c>
      <c r="Q153" s="87" t="str">
        <f>[2]Controles!$Q$300</f>
        <v>FUERTE</v>
      </c>
      <c r="R153" s="87">
        <f t="shared" si="60"/>
        <v>2</v>
      </c>
      <c r="S153" s="373" t="str">
        <f>[2]Controles!$R$300</f>
        <v>FUERTE</v>
      </c>
      <c r="T153" s="373">
        <f t="shared" si="61"/>
        <v>100</v>
      </c>
      <c r="U153" s="522"/>
      <c r="V153" s="537"/>
      <c r="W153" s="177" t="s">
        <v>100</v>
      </c>
      <c r="X153" s="538"/>
      <c r="Y153" s="539"/>
      <c r="Z153" s="539"/>
      <c r="AA153" s="536"/>
      <c r="AB153" s="527"/>
      <c r="AC153" s="535"/>
      <c r="AD153" s="531"/>
      <c r="AE153" s="89" t="s">
        <v>154</v>
      </c>
      <c r="AF153" s="88" t="s">
        <v>133</v>
      </c>
      <c r="AG153" s="88" t="s">
        <v>100</v>
      </c>
      <c r="AH153" s="88" t="s">
        <v>129</v>
      </c>
      <c r="AI153" s="532"/>
    </row>
    <row r="154" spans="1:35" ht="203.25" customHeight="1" x14ac:dyDescent="0.25">
      <c r="A154" s="661"/>
      <c r="B154" s="662"/>
      <c r="C154" s="638"/>
      <c r="D154" s="534"/>
      <c r="E154" s="532"/>
      <c r="F154" s="348" t="s">
        <v>25</v>
      </c>
      <c r="G154" s="401" t="s">
        <v>77</v>
      </c>
      <c r="H154" s="538"/>
      <c r="I154" s="539"/>
      <c r="J154" s="539"/>
      <c r="K154" s="536"/>
      <c r="L154" s="527"/>
      <c r="M154" s="531"/>
      <c r="N154" s="375" t="s">
        <v>120</v>
      </c>
      <c r="O154" s="87" t="str">
        <f>[2]Controles!$W$300</f>
        <v>FUERTE</v>
      </c>
      <c r="P154" s="87">
        <f t="shared" si="59"/>
        <v>50</v>
      </c>
      <c r="Q154" s="87" t="str">
        <f>[2]Controles!$X$300</f>
        <v>FUERTE</v>
      </c>
      <c r="R154" s="87">
        <f t="shared" si="60"/>
        <v>2</v>
      </c>
      <c r="S154" s="373" t="str">
        <f>[2]Controles!$Y$300</f>
        <v>FUERTE</v>
      </c>
      <c r="T154" s="373">
        <f t="shared" si="61"/>
        <v>100</v>
      </c>
      <c r="U154" s="522"/>
      <c r="V154" s="537"/>
      <c r="W154" s="177" t="s">
        <v>102</v>
      </c>
      <c r="X154" s="538"/>
      <c r="Y154" s="539"/>
      <c r="Z154" s="539"/>
      <c r="AA154" s="536"/>
      <c r="AB154" s="527"/>
      <c r="AC154" s="535"/>
      <c r="AD154" s="531"/>
      <c r="AE154" s="89" t="s">
        <v>128</v>
      </c>
      <c r="AF154" s="88" t="s">
        <v>170</v>
      </c>
      <c r="AG154" s="88" t="s">
        <v>125</v>
      </c>
      <c r="AH154" s="88" t="s">
        <v>129</v>
      </c>
      <c r="AI154" s="532"/>
    </row>
    <row r="155" spans="1:35" ht="177" customHeight="1" x14ac:dyDescent="0.25">
      <c r="A155" s="661"/>
      <c r="B155" s="662"/>
      <c r="C155" s="638"/>
      <c r="D155" s="534"/>
      <c r="E155" s="532"/>
      <c r="F155" s="348" t="s">
        <v>34</v>
      </c>
      <c r="G155" s="401" t="s">
        <v>83</v>
      </c>
      <c r="H155" s="538"/>
      <c r="I155" s="539"/>
      <c r="J155" s="539"/>
      <c r="K155" s="536"/>
      <c r="L155" s="527"/>
      <c r="M155" s="531"/>
      <c r="N155" s="375" t="s">
        <v>107</v>
      </c>
      <c r="O155" s="87" t="str">
        <f>[2]Controles!$AD$300</f>
        <v>FUERTE</v>
      </c>
      <c r="P155" s="87">
        <f t="shared" si="59"/>
        <v>50</v>
      </c>
      <c r="Q155" s="87" t="str">
        <f>[2]Controles!$AE$300</f>
        <v>FUERTE</v>
      </c>
      <c r="R155" s="87">
        <f t="shared" si="60"/>
        <v>2</v>
      </c>
      <c r="S155" s="373" t="str">
        <f>[2]Controles!$AF$300</f>
        <v>FUERTE</v>
      </c>
      <c r="T155" s="373">
        <f t="shared" si="61"/>
        <v>100</v>
      </c>
      <c r="U155" s="522"/>
      <c r="V155" s="537"/>
      <c r="W155" s="177" t="s">
        <v>100</v>
      </c>
      <c r="X155" s="538"/>
      <c r="Y155" s="539"/>
      <c r="Z155" s="539"/>
      <c r="AA155" s="536"/>
      <c r="AB155" s="527"/>
      <c r="AC155" s="535"/>
      <c r="AD155" s="531"/>
      <c r="AE155" s="89" t="s">
        <v>166</v>
      </c>
      <c r="AF155" s="88" t="s">
        <v>171</v>
      </c>
      <c r="AG155" s="88" t="s">
        <v>100</v>
      </c>
      <c r="AH155" s="88" t="s">
        <v>136</v>
      </c>
      <c r="AI155" s="532"/>
    </row>
    <row r="156" spans="1:35" ht="219" customHeight="1" x14ac:dyDescent="0.25">
      <c r="A156" s="661"/>
      <c r="B156" s="662"/>
      <c r="C156" s="638">
        <v>43</v>
      </c>
      <c r="D156" s="534" t="s">
        <v>46</v>
      </c>
      <c r="E156" s="532" t="s">
        <v>57</v>
      </c>
      <c r="F156" s="348" t="s">
        <v>42</v>
      </c>
      <c r="G156" s="543" t="s">
        <v>39</v>
      </c>
      <c r="H156" s="538" t="s">
        <v>12</v>
      </c>
      <c r="I156" s="539">
        <f>IF(H156="Rara Vez",1,IF(H156="Improbable",1.9,IF(H156="Posible",3,IF(H156="Probable",4,IF(H156="Casi Seguro",5,0)))))</f>
        <v>1.9</v>
      </c>
      <c r="J156" s="539" t="s">
        <v>13</v>
      </c>
      <c r="K156" s="536">
        <f>IF(J156="Moderado",5,IF(J156="Mayor",10.1,IF(J156="Catastrófico",20.1,0)))</f>
        <v>20.100000000000001</v>
      </c>
      <c r="L156" s="527" t="str">
        <f>IF(M156=0,"",IF(M156&lt;=10,"Moderada",IF(M156&lt;=20,"Alta",IF(M156&lt;=100,"Extrema"))))</f>
        <v>Extrema</v>
      </c>
      <c r="M156" s="531">
        <f>+I156*K156</f>
        <v>38.19</v>
      </c>
      <c r="N156" s="375" t="s">
        <v>854</v>
      </c>
      <c r="O156" s="87" t="str">
        <f>[2]Controles!$B$343</f>
        <v>FUERTE</v>
      </c>
      <c r="P156" s="87">
        <f t="shared" si="59"/>
        <v>50</v>
      </c>
      <c r="Q156" s="87" t="str">
        <f>[2]Controles!$C$343</f>
        <v>FUERTE</v>
      </c>
      <c r="R156" s="87">
        <f t="shared" si="60"/>
        <v>2</v>
      </c>
      <c r="S156" s="373" t="str">
        <f>[2]Controles!$D$343</f>
        <v>FUERTE</v>
      </c>
      <c r="T156" s="373">
        <f t="shared" si="61"/>
        <v>100</v>
      </c>
      <c r="U156" s="522" t="str">
        <f>IFERROR(IF(V156&lt;=50,"DÉBIL",IF(V156&lt;=99,"MODERADO",IF(V156=100,"FUERTE",""))),"")</f>
        <v>FUERTE</v>
      </c>
      <c r="V156" s="537">
        <f>AVERAGE(T156:T161)</f>
        <v>100</v>
      </c>
      <c r="W156" s="177" t="s">
        <v>101</v>
      </c>
      <c r="X156" s="538" t="s">
        <v>22</v>
      </c>
      <c r="Y156" s="539">
        <f>IF(X156="Rara Vez",1,IF(X156="Improbable",1.9,IF(X156="Posible",3,IF(X156="Probable",4,IF(X156="Casi Seguro",5,0)))))</f>
        <v>1</v>
      </c>
      <c r="Z156" s="539" t="s">
        <v>13</v>
      </c>
      <c r="AA156" s="536">
        <f>IF(Z156="Moderado",5,IF(Z156="Mayor",10.1,IF(Z156="Catastrófico",20.1,0)))</f>
        <v>20.100000000000001</v>
      </c>
      <c r="AB156" s="527" t="str">
        <f>IF(AC156=0,"",IF(AC156&lt;=10,"Moderada",IF(AC156&lt;=20,"Alta",IF(AC156&lt;=100,"Extrema"))))</f>
        <v>Extrema</v>
      </c>
      <c r="AC156" s="535">
        <f>+Y156*AA156</f>
        <v>20.100000000000001</v>
      </c>
      <c r="AD156" s="531" t="s">
        <v>123</v>
      </c>
      <c r="AE156" s="89" t="s">
        <v>157</v>
      </c>
      <c r="AF156" s="88" t="s">
        <v>126</v>
      </c>
      <c r="AG156" s="88" t="s">
        <v>101</v>
      </c>
      <c r="AH156" s="88" t="s">
        <v>132</v>
      </c>
      <c r="AI156" s="532" t="s">
        <v>169</v>
      </c>
    </row>
    <row r="157" spans="1:35" ht="120" customHeight="1" x14ac:dyDescent="0.25">
      <c r="A157" s="661"/>
      <c r="B157" s="662"/>
      <c r="C157" s="638"/>
      <c r="D157" s="534"/>
      <c r="E157" s="532"/>
      <c r="F157" s="348" t="s">
        <v>25</v>
      </c>
      <c r="G157" s="543"/>
      <c r="H157" s="538"/>
      <c r="I157" s="539"/>
      <c r="J157" s="539"/>
      <c r="K157" s="536"/>
      <c r="L157" s="527"/>
      <c r="M157" s="531"/>
      <c r="N157" s="375" t="s">
        <v>855</v>
      </c>
      <c r="O157" s="87" t="str">
        <f>[2]Controles!$I$343</f>
        <v>FUERTE</v>
      </c>
      <c r="P157" s="87">
        <f t="shared" si="59"/>
        <v>50</v>
      </c>
      <c r="Q157" s="87" t="str">
        <f>[2]Controles!$J$343</f>
        <v>FUERTE</v>
      </c>
      <c r="R157" s="87">
        <f t="shared" si="60"/>
        <v>2</v>
      </c>
      <c r="S157" s="373" t="str">
        <f>[2]Controles!$K$343</f>
        <v>FUERTE</v>
      </c>
      <c r="T157" s="373">
        <f t="shared" si="61"/>
        <v>100</v>
      </c>
      <c r="U157" s="522"/>
      <c r="V157" s="537"/>
      <c r="W157" s="177" t="s">
        <v>101</v>
      </c>
      <c r="X157" s="538"/>
      <c r="Y157" s="539"/>
      <c r="Z157" s="539"/>
      <c r="AA157" s="536"/>
      <c r="AB157" s="527"/>
      <c r="AC157" s="535"/>
      <c r="AD157" s="531"/>
      <c r="AE157" s="89" t="s">
        <v>152</v>
      </c>
      <c r="AF157" s="88" t="s">
        <v>126</v>
      </c>
      <c r="AG157" s="88" t="s">
        <v>153</v>
      </c>
      <c r="AH157" s="88" t="s">
        <v>132</v>
      </c>
      <c r="AI157" s="532"/>
    </row>
    <row r="158" spans="1:35" ht="120" customHeight="1" x14ac:dyDescent="0.25">
      <c r="A158" s="661"/>
      <c r="B158" s="662"/>
      <c r="C158" s="638"/>
      <c r="D158" s="534"/>
      <c r="E158" s="532"/>
      <c r="F158" s="348" t="s">
        <v>34</v>
      </c>
      <c r="G158" s="401" t="s">
        <v>87</v>
      </c>
      <c r="H158" s="538"/>
      <c r="I158" s="539"/>
      <c r="J158" s="539"/>
      <c r="K158" s="536"/>
      <c r="L158" s="527"/>
      <c r="M158" s="531"/>
      <c r="N158" s="375" t="s">
        <v>142</v>
      </c>
      <c r="O158" s="87" t="str">
        <f>[2]Controles!$P$343</f>
        <v>FUERTE</v>
      </c>
      <c r="P158" s="87">
        <f t="shared" si="59"/>
        <v>50</v>
      </c>
      <c r="Q158" s="87" t="str">
        <f>[2]Controles!$Q$343</f>
        <v>FUERTE</v>
      </c>
      <c r="R158" s="87">
        <f t="shared" si="60"/>
        <v>2</v>
      </c>
      <c r="S158" s="373" t="str">
        <f>[2]Controles!$R$343</f>
        <v>FUERTE</v>
      </c>
      <c r="T158" s="373">
        <f t="shared" si="61"/>
        <v>100</v>
      </c>
      <c r="U158" s="522"/>
      <c r="V158" s="537"/>
      <c r="W158" s="177" t="s">
        <v>101</v>
      </c>
      <c r="X158" s="538"/>
      <c r="Y158" s="539"/>
      <c r="Z158" s="539"/>
      <c r="AA158" s="536"/>
      <c r="AB158" s="527"/>
      <c r="AC158" s="535"/>
      <c r="AD158" s="531"/>
      <c r="AE158" s="375" t="s">
        <v>142</v>
      </c>
      <c r="AF158" s="88" t="s">
        <v>143</v>
      </c>
      <c r="AG158" s="88" t="s">
        <v>101</v>
      </c>
      <c r="AH158" s="88" t="s">
        <v>132</v>
      </c>
      <c r="AI158" s="532"/>
    </row>
    <row r="159" spans="1:35" ht="189" customHeight="1" x14ac:dyDescent="0.25">
      <c r="A159" s="661"/>
      <c r="B159" s="662"/>
      <c r="C159" s="638"/>
      <c r="D159" s="534"/>
      <c r="E159" s="532"/>
      <c r="F159" s="348" t="s">
        <v>108</v>
      </c>
      <c r="G159" s="543" t="s">
        <v>97</v>
      </c>
      <c r="H159" s="538"/>
      <c r="I159" s="539"/>
      <c r="J159" s="539"/>
      <c r="K159" s="536"/>
      <c r="L159" s="527"/>
      <c r="M159" s="531"/>
      <c r="N159" s="375" t="s">
        <v>161</v>
      </c>
      <c r="O159" s="87" t="str">
        <f>[2]Controles!$W$343</f>
        <v>FUERTE</v>
      </c>
      <c r="P159" s="87">
        <f t="shared" si="59"/>
        <v>50</v>
      </c>
      <c r="Q159" s="87" t="str">
        <f>[2]Controles!$X$343</f>
        <v>FUERTE</v>
      </c>
      <c r="R159" s="87">
        <f t="shared" si="60"/>
        <v>2</v>
      </c>
      <c r="S159" s="373" t="str">
        <f>[2]Controles!$Y$343</f>
        <v>FUERTE</v>
      </c>
      <c r="T159" s="373">
        <f t="shared" si="61"/>
        <v>100</v>
      </c>
      <c r="U159" s="522"/>
      <c r="V159" s="537"/>
      <c r="W159" s="177" t="s">
        <v>102</v>
      </c>
      <c r="X159" s="538"/>
      <c r="Y159" s="539"/>
      <c r="Z159" s="539"/>
      <c r="AA159" s="536"/>
      <c r="AB159" s="527"/>
      <c r="AC159" s="535"/>
      <c r="AD159" s="531"/>
      <c r="AE159" s="89" t="s">
        <v>156</v>
      </c>
      <c r="AF159" s="88" t="s">
        <v>126</v>
      </c>
      <c r="AG159" s="88" t="s">
        <v>125</v>
      </c>
      <c r="AH159" s="88" t="s">
        <v>124</v>
      </c>
      <c r="AI159" s="532"/>
    </row>
    <row r="160" spans="1:35" ht="120" customHeight="1" x14ac:dyDescent="0.25">
      <c r="A160" s="661"/>
      <c r="B160" s="662"/>
      <c r="C160" s="638"/>
      <c r="D160" s="534"/>
      <c r="E160" s="532"/>
      <c r="F160" s="533" t="s">
        <v>36</v>
      </c>
      <c r="G160" s="543"/>
      <c r="H160" s="538"/>
      <c r="I160" s="539"/>
      <c r="J160" s="539"/>
      <c r="K160" s="536"/>
      <c r="L160" s="527"/>
      <c r="M160" s="531"/>
      <c r="N160" s="375" t="s">
        <v>111</v>
      </c>
      <c r="O160" s="87" t="str">
        <f>[2]Controles!$AD$343</f>
        <v>FUERTE</v>
      </c>
      <c r="P160" s="87">
        <f t="shared" si="59"/>
        <v>50</v>
      </c>
      <c r="Q160" s="87" t="str">
        <f>[2]Controles!$AE$343</f>
        <v>FUERTE</v>
      </c>
      <c r="R160" s="87">
        <f t="shared" si="60"/>
        <v>2</v>
      </c>
      <c r="S160" s="373" t="str">
        <f>[2]Controles!$AF$343</f>
        <v>FUERTE</v>
      </c>
      <c r="T160" s="373">
        <f t="shared" si="61"/>
        <v>100</v>
      </c>
      <c r="U160" s="522"/>
      <c r="V160" s="537"/>
      <c r="W160" s="177" t="s">
        <v>99</v>
      </c>
      <c r="X160" s="538"/>
      <c r="Y160" s="539"/>
      <c r="Z160" s="539"/>
      <c r="AA160" s="536"/>
      <c r="AB160" s="527"/>
      <c r="AC160" s="535"/>
      <c r="AD160" s="531"/>
      <c r="AE160" s="89" t="s">
        <v>134</v>
      </c>
      <c r="AF160" s="88" t="s">
        <v>135</v>
      </c>
      <c r="AG160" s="88" t="s">
        <v>99</v>
      </c>
      <c r="AH160" s="88" t="s">
        <v>129</v>
      </c>
      <c r="AI160" s="532"/>
    </row>
    <row r="161" spans="1:35" ht="120" customHeight="1" x14ac:dyDescent="0.25">
      <c r="A161" s="661"/>
      <c r="B161" s="662"/>
      <c r="C161" s="638"/>
      <c r="D161" s="534"/>
      <c r="E161" s="532"/>
      <c r="F161" s="533"/>
      <c r="G161" s="543"/>
      <c r="H161" s="538"/>
      <c r="I161" s="539"/>
      <c r="J161" s="539"/>
      <c r="K161" s="536"/>
      <c r="L161" s="527"/>
      <c r="M161" s="531"/>
      <c r="N161" s="375" t="s">
        <v>105</v>
      </c>
      <c r="O161" s="87" t="str">
        <f>[2]Controles!$AK$343</f>
        <v>FUERTE</v>
      </c>
      <c r="P161" s="87">
        <f t="shared" si="59"/>
        <v>50</v>
      </c>
      <c r="Q161" s="87" t="str">
        <f>[2]Controles!$AL$343</f>
        <v>FUERTE</v>
      </c>
      <c r="R161" s="87">
        <f t="shared" si="60"/>
        <v>2</v>
      </c>
      <c r="S161" s="373" t="str">
        <f>[2]Controles!$AM$343</f>
        <v>FUERTE</v>
      </c>
      <c r="T161" s="373">
        <f t="shared" si="61"/>
        <v>100</v>
      </c>
      <c r="U161" s="522"/>
      <c r="V161" s="537"/>
      <c r="W161" s="177" t="s">
        <v>100</v>
      </c>
      <c r="X161" s="538"/>
      <c r="Y161" s="539"/>
      <c r="Z161" s="539"/>
      <c r="AA161" s="536"/>
      <c r="AB161" s="527"/>
      <c r="AC161" s="535"/>
      <c r="AD161" s="531"/>
      <c r="AE161" s="89" t="s">
        <v>154</v>
      </c>
      <c r="AF161" s="88" t="s">
        <v>133</v>
      </c>
      <c r="AG161" s="88" t="s">
        <v>100</v>
      </c>
      <c r="AH161" s="88" t="s">
        <v>129</v>
      </c>
      <c r="AI161" s="532"/>
    </row>
    <row r="162" spans="1:35" ht="177" customHeight="1" x14ac:dyDescent="0.25">
      <c r="A162" s="661"/>
      <c r="B162" s="662"/>
      <c r="C162" s="638">
        <v>44</v>
      </c>
      <c r="D162" s="534" t="s">
        <v>66</v>
      </c>
      <c r="E162" s="532" t="s">
        <v>57</v>
      </c>
      <c r="F162" s="348" t="s">
        <v>33</v>
      </c>
      <c r="G162" s="401" t="s">
        <v>76</v>
      </c>
      <c r="H162" s="538" t="s">
        <v>12</v>
      </c>
      <c r="I162" s="539">
        <f>IF(H162="Rara Vez",1,IF(H162="Improbable",1.9,IF(H162="Posible",3,IF(H162="Probable",4,IF(H162="Casi Seguro",5,0)))))</f>
        <v>1.9</v>
      </c>
      <c r="J162" s="539" t="s">
        <v>10</v>
      </c>
      <c r="K162" s="536">
        <f>IF(J162="Moderado",5,IF(J162="Mayor",10.1,IF(J162="Catastrófico",20.1,0)))</f>
        <v>10.1</v>
      </c>
      <c r="L162" s="527" t="str">
        <f>IF(M162=0,"",IF(M162&lt;=10,"Moderada",IF(M162&lt;=20,"Alta",IF(M162&lt;=100,"Extrema"))))</f>
        <v>Alta</v>
      </c>
      <c r="M162" s="531">
        <f>+I162*K162</f>
        <v>19.189999999999998</v>
      </c>
      <c r="N162" s="375" t="s">
        <v>121</v>
      </c>
      <c r="O162" s="87" t="str">
        <f>[2]Controles!$B$386</f>
        <v>FUERTE</v>
      </c>
      <c r="P162" s="87">
        <f t="shared" si="59"/>
        <v>50</v>
      </c>
      <c r="Q162" s="87" t="str">
        <f>[2]Controles!$C$386</f>
        <v>FUERTE</v>
      </c>
      <c r="R162" s="87">
        <f t="shared" si="60"/>
        <v>2</v>
      </c>
      <c r="S162" s="373" t="str">
        <f>[2]Controles!$D$386</f>
        <v>FUERTE</v>
      </c>
      <c r="T162" s="373">
        <f t="shared" si="61"/>
        <v>100</v>
      </c>
      <c r="U162" s="522" t="str">
        <f>IFERROR(IF(V162&lt;=50,"DÉBIL",IF(V162&lt;=99,"MODERADO",IF(V162=100,"FUERTE",""))),"")</f>
        <v>FUERTE</v>
      </c>
      <c r="V162" s="537">
        <f>AVERAGE(T162:T164)</f>
        <v>100</v>
      </c>
      <c r="W162" s="177" t="s">
        <v>101</v>
      </c>
      <c r="X162" s="538" t="s">
        <v>22</v>
      </c>
      <c r="Y162" s="539">
        <f>IF(X162="Rara Vez",1,IF(X162="Improbable",1.9,IF(X162="Posible",3,IF(X162="Probable",4,IF(X162="Casi Seguro",5,0)))))</f>
        <v>1</v>
      </c>
      <c r="Z162" s="539" t="s">
        <v>10</v>
      </c>
      <c r="AA162" s="536">
        <f>IF(Z162="Moderado",5,IF(Z162="Mayor",10.1,IF(Z162="Catastrófico",20.1,0)))</f>
        <v>10.1</v>
      </c>
      <c r="AB162" s="527" t="str">
        <f>IF(AC162=0,"",IF(AC162&lt;=10,"Moderada",IF(AC162&lt;=20,"Alta",IF(AC162&lt;=100,"Extrema"))))</f>
        <v>Alta</v>
      </c>
      <c r="AC162" s="535">
        <f>+Y162*AA162</f>
        <v>10.1</v>
      </c>
      <c r="AD162" s="531" t="s">
        <v>123</v>
      </c>
      <c r="AE162" s="89" t="s">
        <v>148</v>
      </c>
      <c r="AF162" s="88" t="s">
        <v>126</v>
      </c>
      <c r="AG162" s="88" t="s">
        <v>101</v>
      </c>
      <c r="AH162" s="88" t="s">
        <v>149</v>
      </c>
      <c r="AI162" s="532" t="s">
        <v>169</v>
      </c>
    </row>
    <row r="163" spans="1:35" ht="147" customHeight="1" x14ac:dyDescent="0.25">
      <c r="A163" s="661"/>
      <c r="B163" s="662"/>
      <c r="C163" s="638"/>
      <c r="D163" s="534"/>
      <c r="E163" s="532"/>
      <c r="F163" s="348" t="s">
        <v>69</v>
      </c>
      <c r="G163" s="543" t="s">
        <v>97</v>
      </c>
      <c r="H163" s="538"/>
      <c r="I163" s="539"/>
      <c r="J163" s="539"/>
      <c r="K163" s="536"/>
      <c r="L163" s="527"/>
      <c r="M163" s="531"/>
      <c r="N163" s="375" t="s">
        <v>80</v>
      </c>
      <c r="O163" s="87" t="str">
        <f>[2]Controles!$I$386</f>
        <v>FUERTE</v>
      </c>
      <c r="P163" s="87">
        <f t="shared" si="59"/>
        <v>50</v>
      </c>
      <c r="Q163" s="87" t="str">
        <f>[2]Controles!$J$386</f>
        <v>FUERTE</v>
      </c>
      <c r="R163" s="87">
        <f t="shared" si="60"/>
        <v>2</v>
      </c>
      <c r="S163" s="373" t="str">
        <f>[2]Controles!$K$386</f>
        <v>FUERTE</v>
      </c>
      <c r="T163" s="373">
        <f t="shared" si="61"/>
        <v>100</v>
      </c>
      <c r="U163" s="522"/>
      <c r="V163" s="537"/>
      <c r="W163" s="177" t="s">
        <v>102</v>
      </c>
      <c r="X163" s="538"/>
      <c r="Y163" s="539"/>
      <c r="Z163" s="539"/>
      <c r="AA163" s="536"/>
      <c r="AB163" s="527"/>
      <c r="AC163" s="535"/>
      <c r="AD163" s="531"/>
      <c r="AE163" s="89" t="s">
        <v>150</v>
      </c>
      <c r="AF163" s="88" t="s">
        <v>130</v>
      </c>
      <c r="AG163" s="88" t="s">
        <v>131</v>
      </c>
      <c r="AH163" s="88" t="s">
        <v>132</v>
      </c>
      <c r="AI163" s="532"/>
    </row>
    <row r="164" spans="1:35" ht="248.25" customHeight="1" x14ac:dyDescent="0.25">
      <c r="A164" s="661"/>
      <c r="B164" s="662"/>
      <c r="C164" s="638"/>
      <c r="D164" s="534"/>
      <c r="E164" s="532"/>
      <c r="F164" s="348" t="s">
        <v>25</v>
      </c>
      <c r="G164" s="543"/>
      <c r="H164" s="538"/>
      <c r="I164" s="539"/>
      <c r="J164" s="539"/>
      <c r="K164" s="536"/>
      <c r="L164" s="527"/>
      <c r="M164" s="531"/>
      <c r="N164" s="375" t="s">
        <v>120</v>
      </c>
      <c r="O164" s="87" t="str">
        <f>[2]Controles!$P$386</f>
        <v>FUERTE</v>
      </c>
      <c r="P164" s="87">
        <f t="shared" si="59"/>
        <v>50</v>
      </c>
      <c r="Q164" s="87" t="str">
        <f>[2]Controles!$Q$386</f>
        <v>FUERTE</v>
      </c>
      <c r="R164" s="87">
        <f t="shared" si="60"/>
        <v>2</v>
      </c>
      <c r="S164" s="373" t="str">
        <f>[2]Controles!$R$386</f>
        <v>FUERTE</v>
      </c>
      <c r="T164" s="373">
        <f t="shared" si="61"/>
        <v>100</v>
      </c>
      <c r="U164" s="522"/>
      <c r="V164" s="537"/>
      <c r="W164" s="177" t="s">
        <v>102</v>
      </c>
      <c r="X164" s="538"/>
      <c r="Y164" s="539"/>
      <c r="Z164" s="539"/>
      <c r="AA164" s="536"/>
      <c r="AB164" s="527"/>
      <c r="AC164" s="535"/>
      <c r="AD164" s="531"/>
      <c r="AE164" s="89" t="s">
        <v>128</v>
      </c>
      <c r="AF164" s="88" t="s">
        <v>170</v>
      </c>
      <c r="AG164" s="88" t="s">
        <v>125</v>
      </c>
      <c r="AH164" s="88" t="s">
        <v>129</v>
      </c>
      <c r="AI164" s="532"/>
    </row>
    <row r="165" spans="1:35" ht="120" customHeight="1" x14ac:dyDescent="0.25">
      <c r="A165" s="661"/>
      <c r="B165" s="662"/>
      <c r="C165" s="638">
        <v>45</v>
      </c>
      <c r="D165" s="534" t="s">
        <v>70</v>
      </c>
      <c r="E165" s="532" t="s">
        <v>57</v>
      </c>
      <c r="F165" s="533" t="s">
        <v>36</v>
      </c>
      <c r="G165" s="543" t="s">
        <v>62</v>
      </c>
      <c r="H165" s="538" t="s">
        <v>12</v>
      </c>
      <c r="I165" s="539">
        <f>IF(H165="Rara Vez",1,IF(H165="Improbable",1.9,IF(H165="Posible",3,IF(H165="Probable",4,IF(H165="Casi Seguro",5,0)))))</f>
        <v>1.9</v>
      </c>
      <c r="J165" s="539" t="s">
        <v>13</v>
      </c>
      <c r="K165" s="536">
        <f>IF(J165="Moderado",5,IF(J165="Mayor",10.1,IF(J165="Catastrófico",20.1,0)))</f>
        <v>20.100000000000001</v>
      </c>
      <c r="L165" s="527" t="str">
        <f>IF(M165=0,"",IF(M165&lt;=10,"Moderada",IF(M165&lt;=20,"Alta",IF(M165&lt;=100,"Extrema"))))</f>
        <v>Extrema</v>
      </c>
      <c r="M165" s="531">
        <f>+I165*K165</f>
        <v>38.19</v>
      </c>
      <c r="N165" s="375" t="s">
        <v>111</v>
      </c>
      <c r="O165" s="87" t="str">
        <f>[2]Controles!$B$429</f>
        <v>FUERTE</v>
      </c>
      <c r="P165" s="87">
        <f t="shared" si="59"/>
        <v>50</v>
      </c>
      <c r="Q165" s="87" t="str">
        <f>[2]Controles!$C$429</f>
        <v>FUERTE</v>
      </c>
      <c r="R165" s="87">
        <f t="shared" si="60"/>
        <v>2</v>
      </c>
      <c r="S165" s="373" t="str">
        <f>[2]Controles!$D$429</f>
        <v>FUERTE</v>
      </c>
      <c r="T165" s="373">
        <f t="shared" si="61"/>
        <v>100</v>
      </c>
      <c r="U165" s="522" t="str">
        <f>IFERROR(IF(V165&lt;=50,"DÉBIL",IF(V165&lt;=99,"MODERADO",IF(V165=100,"FUERTE",""))),"")</f>
        <v>FUERTE</v>
      </c>
      <c r="V165" s="537">
        <f>AVERAGE(T165:T171)</f>
        <v>100</v>
      </c>
      <c r="W165" s="177" t="s">
        <v>99</v>
      </c>
      <c r="X165" s="538" t="s">
        <v>22</v>
      </c>
      <c r="Y165" s="539">
        <f>IF(X165="Rara Vez",1,IF(X165="Improbable",1.9,IF(X165="Posible",3,IF(X165="Probable",4,IF(X165="Casi Seguro",5,0)))))</f>
        <v>1</v>
      </c>
      <c r="Z165" s="539" t="s">
        <v>13</v>
      </c>
      <c r="AA165" s="536">
        <f>IF(Z165="Moderado",5,IF(Z165="Mayor",10.1,IF(Z165="Catastrófico",20.1,0)))</f>
        <v>20.100000000000001</v>
      </c>
      <c r="AB165" s="527" t="str">
        <f>IF(AC165=0,"",IF(AC165&lt;=10,"Moderada",IF(AC165&lt;=20,"Alta",IF(AC165&lt;=100,"Extrema"))))</f>
        <v>Extrema</v>
      </c>
      <c r="AC165" s="535">
        <f>+Y165*AA165</f>
        <v>20.100000000000001</v>
      </c>
      <c r="AD165" s="531" t="s">
        <v>123</v>
      </c>
      <c r="AE165" s="89" t="s">
        <v>134</v>
      </c>
      <c r="AF165" s="88" t="s">
        <v>135</v>
      </c>
      <c r="AG165" s="88" t="s">
        <v>99</v>
      </c>
      <c r="AH165" s="88" t="s">
        <v>129</v>
      </c>
      <c r="AI165" s="532" t="s">
        <v>169</v>
      </c>
    </row>
    <row r="166" spans="1:35" ht="120" customHeight="1" x14ac:dyDescent="0.25">
      <c r="A166" s="661"/>
      <c r="B166" s="662"/>
      <c r="C166" s="638"/>
      <c r="D166" s="534"/>
      <c r="E166" s="532"/>
      <c r="F166" s="533"/>
      <c r="G166" s="543"/>
      <c r="H166" s="538"/>
      <c r="I166" s="539"/>
      <c r="J166" s="539"/>
      <c r="K166" s="536"/>
      <c r="L166" s="527"/>
      <c r="M166" s="531"/>
      <c r="N166" s="375" t="s">
        <v>105</v>
      </c>
      <c r="O166" s="87" t="str">
        <f>[2]Controles!$I$429</f>
        <v>FUERTE</v>
      </c>
      <c r="P166" s="87">
        <f t="shared" si="59"/>
        <v>50</v>
      </c>
      <c r="Q166" s="87" t="str">
        <f>[2]Controles!$J$429</f>
        <v>FUERTE</v>
      </c>
      <c r="R166" s="87">
        <f t="shared" si="60"/>
        <v>2</v>
      </c>
      <c r="S166" s="373" t="str">
        <f>[2]Controles!$K$429</f>
        <v>FUERTE</v>
      </c>
      <c r="T166" s="373">
        <f t="shared" si="61"/>
        <v>100</v>
      </c>
      <c r="U166" s="522"/>
      <c r="V166" s="537"/>
      <c r="W166" s="177" t="s">
        <v>100</v>
      </c>
      <c r="X166" s="538"/>
      <c r="Y166" s="539"/>
      <c r="Z166" s="539"/>
      <c r="AA166" s="536"/>
      <c r="AB166" s="527"/>
      <c r="AC166" s="535"/>
      <c r="AD166" s="531"/>
      <c r="AE166" s="89" t="s">
        <v>154</v>
      </c>
      <c r="AF166" s="88" t="s">
        <v>133</v>
      </c>
      <c r="AG166" s="88" t="s">
        <v>100</v>
      </c>
      <c r="AH166" s="88" t="s">
        <v>129</v>
      </c>
      <c r="AI166" s="532"/>
    </row>
    <row r="167" spans="1:35" ht="120" customHeight="1" x14ac:dyDescent="0.25">
      <c r="A167" s="661"/>
      <c r="B167" s="662"/>
      <c r="C167" s="638"/>
      <c r="D167" s="534"/>
      <c r="E167" s="532"/>
      <c r="F167" s="348" t="s">
        <v>34</v>
      </c>
      <c r="G167" s="543"/>
      <c r="H167" s="538"/>
      <c r="I167" s="539"/>
      <c r="J167" s="539"/>
      <c r="K167" s="536"/>
      <c r="L167" s="527"/>
      <c r="M167" s="531"/>
      <c r="N167" s="375" t="s">
        <v>107</v>
      </c>
      <c r="O167" s="87" t="str">
        <f>[2]Controles!$P$429</f>
        <v>FUERTE</v>
      </c>
      <c r="P167" s="87">
        <f t="shared" si="59"/>
        <v>50</v>
      </c>
      <c r="Q167" s="87" t="str">
        <f>[2]Controles!$Q$429</f>
        <v>FUERTE</v>
      </c>
      <c r="R167" s="87">
        <f t="shared" si="60"/>
        <v>2</v>
      </c>
      <c r="S167" s="373" t="str">
        <f>[2]Controles!$R$429</f>
        <v>FUERTE</v>
      </c>
      <c r="T167" s="373">
        <f t="shared" si="61"/>
        <v>100</v>
      </c>
      <c r="U167" s="522"/>
      <c r="V167" s="537"/>
      <c r="W167" s="177" t="s">
        <v>100</v>
      </c>
      <c r="X167" s="538"/>
      <c r="Y167" s="539"/>
      <c r="Z167" s="539"/>
      <c r="AA167" s="536"/>
      <c r="AB167" s="527"/>
      <c r="AC167" s="535"/>
      <c r="AD167" s="531"/>
      <c r="AE167" s="89" t="s">
        <v>166</v>
      </c>
      <c r="AF167" s="88" t="s">
        <v>171</v>
      </c>
      <c r="AG167" s="88" t="s">
        <v>100</v>
      </c>
      <c r="AH167" s="88" t="s">
        <v>136</v>
      </c>
      <c r="AI167" s="532"/>
    </row>
    <row r="168" spans="1:35" ht="120" customHeight="1" x14ac:dyDescent="0.25">
      <c r="A168" s="661"/>
      <c r="B168" s="662"/>
      <c r="C168" s="638"/>
      <c r="D168" s="534"/>
      <c r="E168" s="532"/>
      <c r="F168" s="348" t="s">
        <v>33</v>
      </c>
      <c r="G168" s="543" t="s">
        <v>35</v>
      </c>
      <c r="H168" s="538"/>
      <c r="I168" s="539"/>
      <c r="J168" s="539"/>
      <c r="K168" s="536"/>
      <c r="L168" s="527"/>
      <c r="M168" s="531"/>
      <c r="N168" s="375" t="s">
        <v>105</v>
      </c>
      <c r="O168" s="87" t="str">
        <f>[2]Controles!$W$429</f>
        <v>FUERTE</v>
      </c>
      <c r="P168" s="87">
        <f t="shared" si="59"/>
        <v>50</v>
      </c>
      <c r="Q168" s="87" t="str">
        <f>[2]Controles!$X$429</f>
        <v>FUERTE</v>
      </c>
      <c r="R168" s="87">
        <f t="shared" si="60"/>
        <v>2</v>
      </c>
      <c r="S168" s="373" t="str">
        <f>[2]Controles!$Y$429</f>
        <v>FUERTE</v>
      </c>
      <c r="T168" s="373">
        <f t="shared" si="61"/>
        <v>100</v>
      </c>
      <c r="U168" s="522"/>
      <c r="V168" s="537"/>
      <c r="W168" s="177" t="s">
        <v>100</v>
      </c>
      <c r="X168" s="538"/>
      <c r="Y168" s="539"/>
      <c r="Z168" s="539"/>
      <c r="AA168" s="536"/>
      <c r="AB168" s="527"/>
      <c r="AC168" s="535"/>
      <c r="AD168" s="531"/>
      <c r="AE168" s="89" t="s">
        <v>154</v>
      </c>
      <c r="AF168" s="88" t="s">
        <v>133</v>
      </c>
      <c r="AG168" s="88" t="s">
        <v>100</v>
      </c>
      <c r="AH168" s="88" t="s">
        <v>129</v>
      </c>
      <c r="AI168" s="532"/>
    </row>
    <row r="169" spans="1:35" ht="190.5" customHeight="1" x14ac:dyDescent="0.25">
      <c r="A169" s="661"/>
      <c r="B169" s="662"/>
      <c r="C169" s="638"/>
      <c r="D169" s="534"/>
      <c r="E169" s="532"/>
      <c r="F169" s="348" t="s">
        <v>25</v>
      </c>
      <c r="G169" s="543"/>
      <c r="H169" s="538"/>
      <c r="I169" s="539"/>
      <c r="J169" s="539"/>
      <c r="K169" s="536"/>
      <c r="L169" s="527"/>
      <c r="M169" s="531"/>
      <c r="N169" s="375" t="s">
        <v>120</v>
      </c>
      <c r="O169" s="87" t="str">
        <f>[2]Controles!$AD$429</f>
        <v>FUERTE</v>
      </c>
      <c r="P169" s="87">
        <f t="shared" si="59"/>
        <v>50</v>
      </c>
      <c r="Q169" s="87" t="str">
        <f>[2]Controles!$AE$429</f>
        <v>FUERTE</v>
      </c>
      <c r="R169" s="87">
        <f t="shared" si="60"/>
        <v>2</v>
      </c>
      <c r="S169" s="373" t="str">
        <f>[2]Controles!$AF$429</f>
        <v>FUERTE</v>
      </c>
      <c r="T169" s="373">
        <f t="shared" si="61"/>
        <v>100</v>
      </c>
      <c r="U169" s="522"/>
      <c r="V169" s="537"/>
      <c r="W169" s="177" t="s">
        <v>101</v>
      </c>
      <c r="X169" s="538"/>
      <c r="Y169" s="539"/>
      <c r="Z169" s="539"/>
      <c r="AA169" s="536"/>
      <c r="AB169" s="527"/>
      <c r="AC169" s="535"/>
      <c r="AD169" s="531"/>
      <c r="AE169" s="89" t="s">
        <v>128</v>
      </c>
      <c r="AF169" s="88" t="s">
        <v>170</v>
      </c>
      <c r="AG169" s="88" t="s">
        <v>125</v>
      </c>
      <c r="AH169" s="88" t="s">
        <v>129</v>
      </c>
      <c r="AI169" s="532"/>
    </row>
    <row r="170" spans="1:35" ht="120" customHeight="1" x14ac:dyDescent="0.25">
      <c r="A170" s="661"/>
      <c r="B170" s="662"/>
      <c r="C170" s="638"/>
      <c r="D170" s="534"/>
      <c r="E170" s="532"/>
      <c r="F170" s="348" t="s">
        <v>38</v>
      </c>
      <c r="G170" s="543"/>
      <c r="H170" s="538"/>
      <c r="I170" s="539"/>
      <c r="J170" s="539"/>
      <c r="K170" s="536"/>
      <c r="L170" s="527"/>
      <c r="M170" s="531"/>
      <c r="N170" s="375" t="s">
        <v>80</v>
      </c>
      <c r="O170" s="87" t="str">
        <f>[2]Controles!$AK$429</f>
        <v>FUERTE</v>
      </c>
      <c r="P170" s="87">
        <f t="shared" si="59"/>
        <v>50</v>
      </c>
      <c r="Q170" s="87" t="str">
        <f>[2]Controles!$AL$429</f>
        <v>FUERTE</v>
      </c>
      <c r="R170" s="87">
        <f t="shared" si="60"/>
        <v>2</v>
      </c>
      <c r="S170" s="373" t="str">
        <f>[2]Controles!$AM$429</f>
        <v>FUERTE</v>
      </c>
      <c r="T170" s="373">
        <f t="shared" si="61"/>
        <v>100</v>
      </c>
      <c r="U170" s="522"/>
      <c r="V170" s="537"/>
      <c r="W170" s="177" t="s">
        <v>102</v>
      </c>
      <c r="X170" s="538"/>
      <c r="Y170" s="539"/>
      <c r="Z170" s="539"/>
      <c r="AA170" s="536"/>
      <c r="AB170" s="527"/>
      <c r="AC170" s="535"/>
      <c r="AD170" s="531"/>
      <c r="AE170" s="89" t="s">
        <v>150</v>
      </c>
      <c r="AF170" s="88" t="s">
        <v>130</v>
      </c>
      <c r="AG170" s="88" t="s">
        <v>131</v>
      </c>
      <c r="AH170" s="88" t="s">
        <v>132</v>
      </c>
      <c r="AI170" s="532"/>
    </row>
    <row r="171" spans="1:35" ht="144.75" customHeight="1" x14ac:dyDescent="0.25">
      <c r="A171" s="661"/>
      <c r="B171" s="662"/>
      <c r="C171" s="638"/>
      <c r="D171" s="534"/>
      <c r="E171" s="532"/>
      <c r="F171" s="348" t="s">
        <v>43</v>
      </c>
      <c r="G171" s="543"/>
      <c r="H171" s="538"/>
      <c r="I171" s="539"/>
      <c r="J171" s="539"/>
      <c r="K171" s="536"/>
      <c r="L171" s="527"/>
      <c r="M171" s="531"/>
      <c r="N171" s="375" t="s">
        <v>80</v>
      </c>
      <c r="O171" s="87" t="str">
        <f>[2]Controles!$AR$429</f>
        <v>FUERTE</v>
      </c>
      <c r="P171" s="87">
        <f t="shared" si="59"/>
        <v>50</v>
      </c>
      <c r="Q171" s="87" t="str">
        <f>[2]Controles!$AS$429</f>
        <v>FUERTE</v>
      </c>
      <c r="R171" s="87">
        <f t="shared" si="60"/>
        <v>2</v>
      </c>
      <c r="S171" s="373" t="str">
        <f>[2]Controles!$AT$429</f>
        <v>FUERTE</v>
      </c>
      <c r="T171" s="373">
        <f t="shared" si="61"/>
        <v>100</v>
      </c>
      <c r="U171" s="522"/>
      <c r="V171" s="537"/>
      <c r="W171" s="177" t="s">
        <v>102</v>
      </c>
      <c r="X171" s="538"/>
      <c r="Y171" s="539"/>
      <c r="Z171" s="539"/>
      <c r="AA171" s="536"/>
      <c r="AB171" s="527"/>
      <c r="AC171" s="535"/>
      <c r="AD171" s="531"/>
      <c r="AE171" s="89" t="s">
        <v>150</v>
      </c>
      <c r="AF171" s="88" t="s">
        <v>130</v>
      </c>
      <c r="AG171" s="88" t="s">
        <v>131</v>
      </c>
      <c r="AH171" s="88" t="s">
        <v>132</v>
      </c>
      <c r="AI171" s="532"/>
    </row>
    <row r="172" spans="1:35" ht="362.25" customHeight="1" x14ac:dyDescent="0.25">
      <c r="A172" s="661"/>
      <c r="B172" s="662"/>
      <c r="C172" s="522">
        <v>46</v>
      </c>
      <c r="D172" s="540" t="s">
        <v>50</v>
      </c>
      <c r="E172" s="541" t="s">
        <v>57</v>
      </c>
      <c r="F172" s="348" t="s">
        <v>33</v>
      </c>
      <c r="G172" s="401" t="s">
        <v>76</v>
      </c>
      <c r="H172" s="538" t="s">
        <v>12</v>
      </c>
      <c r="I172" s="539">
        <f>IF(H172="Rara Vez",1,IF(H172="Improbable",1.9,IF(H172="Posible",3,IF(H172="Probable",4,IF(H172="Casi Seguro",5,0)))))</f>
        <v>1.9</v>
      </c>
      <c r="J172" s="539" t="s">
        <v>10</v>
      </c>
      <c r="K172" s="536">
        <f>IF(J172="Moderado",5,IF(J172="Mayor",10.1,IF(J172="Catastrófico",20.1,0)))</f>
        <v>10.1</v>
      </c>
      <c r="L172" s="527" t="str">
        <f>IF(M172=0,"",IF(M172&lt;=10,"Moderada",IF(M172&lt;=20,"Alta",IF(M172&lt;=100,"Extrema"))))</f>
        <v>Alta</v>
      </c>
      <c r="M172" s="531">
        <f>+I172*K172</f>
        <v>19.189999999999998</v>
      </c>
      <c r="N172" s="375" t="s">
        <v>172</v>
      </c>
      <c r="O172" s="87" t="str">
        <f>[2]Controles!$B$472</f>
        <v>FUERTE</v>
      </c>
      <c r="P172" s="87">
        <f t="shared" si="59"/>
        <v>50</v>
      </c>
      <c r="Q172" s="87" t="str">
        <f>[2]Controles!$C$472</f>
        <v>MODERADO</v>
      </c>
      <c r="R172" s="87">
        <f t="shared" si="60"/>
        <v>1</v>
      </c>
      <c r="S172" s="373" t="str">
        <f>[2]Controles!$D$472</f>
        <v>MODERADO</v>
      </c>
      <c r="T172" s="373">
        <f t="shared" si="61"/>
        <v>50</v>
      </c>
      <c r="U172" s="522" t="str">
        <f>IFERROR(IF(V172&lt;=50,"DÉBIL",IF(V172&lt;=99,"MODERADO",IF(V172=100,"FUERTE",""))),"")</f>
        <v/>
      </c>
      <c r="V172" s="542" t="e">
        <f>AVERAGE(T172:T174)</f>
        <v>#VALUE!</v>
      </c>
      <c r="W172" s="181" t="s">
        <v>101</v>
      </c>
      <c r="X172" s="538" t="s">
        <v>12</v>
      </c>
      <c r="Y172" s="539">
        <f>IF(X172="Rara Vez",1,IF(X172="Improbable",1.9,IF(X172="Posible",3,IF(X172="Probable",4,IF(X172="Casi Seguro",5,0)))))</f>
        <v>1.9</v>
      </c>
      <c r="Z172" s="539" t="s">
        <v>10</v>
      </c>
      <c r="AA172" s="536">
        <f>IF(Z172="Moderado",5,IF(Z172="Mayor",10.1,IF(Z172="Catastrófico",20.1,0)))</f>
        <v>10.1</v>
      </c>
      <c r="AB172" s="527" t="str">
        <f>IF(AC172=0,"",IF(AC172&lt;=10,"Moderada",IF(AC172&lt;=20,"Alta",IF(AC172&lt;=100,"Extrema"))))</f>
        <v>Alta</v>
      </c>
      <c r="AC172" s="535">
        <f>+Y172*AA172</f>
        <v>19.189999999999998</v>
      </c>
      <c r="AD172" s="531" t="s">
        <v>123</v>
      </c>
      <c r="AE172" s="89" t="s">
        <v>167</v>
      </c>
      <c r="AF172" s="88" t="s">
        <v>141</v>
      </c>
      <c r="AG172" s="88" t="s">
        <v>101</v>
      </c>
      <c r="AH172" s="88" t="s">
        <v>132</v>
      </c>
      <c r="AI172" s="532" t="s">
        <v>169</v>
      </c>
    </row>
    <row r="173" spans="1:35" ht="363" customHeight="1" x14ac:dyDescent="0.25">
      <c r="A173" s="661"/>
      <c r="B173" s="662"/>
      <c r="C173" s="522"/>
      <c r="D173" s="540"/>
      <c r="E173" s="541"/>
      <c r="F173" s="348" t="s">
        <v>38</v>
      </c>
      <c r="G173" s="401" t="s">
        <v>87</v>
      </c>
      <c r="H173" s="538"/>
      <c r="I173" s="539"/>
      <c r="J173" s="539"/>
      <c r="K173" s="536"/>
      <c r="L173" s="527"/>
      <c r="M173" s="531"/>
      <c r="N173" s="375" t="s">
        <v>172</v>
      </c>
      <c r="O173" s="87">
        <f>[2]Controles!$I624</f>
        <v>0</v>
      </c>
      <c r="P173" s="87" t="str">
        <f t="shared" si="59"/>
        <v/>
      </c>
      <c r="Q173" s="87" t="str">
        <f>[2]Controles!$J$472</f>
        <v>MODERADO</v>
      </c>
      <c r="R173" s="87">
        <f t="shared" si="60"/>
        <v>1</v>
      </c>
      <c r="S173" s="373" t="str">
        <f>[2]Controles!$K$472</f>
        <v>MODERADO</v>
      </c>
      <c r="T173" s="373" t="e">
        <f t="shared" si="61"/>
        <v>#VALUE!</v>
      </c>
      <c r="U173" s="522"/>
      <c r="V173" s="542"/>
      <c r="W173" s="181" t="s">
        <v>101</v>
      </c>
      <c r="X173" s="538"/>
      <c r="Y173" s="539"/>
      <c r="Z173" s="539"/>
      <c r="AA173" s="536"/>
      <c r="AB173" s="527"/>
      <c r="AC173" s="535"/>
      <c r="AD173" s="531"/>
      <c r="AE173" s="89" t="s">
        <v>167</v>
      </c>
      <c r="AF173" s="88" t="s">
        <v>141</v>
      </c>
      <c r="AG173" s="88" t="s">
        <v>101</v>
      </c>
      <c r="AH173" s="88" t="s">
        <v>132</v>
      </c>
      <c r="AI173" s="532"/>
    </row>
    <row r="174" spans="1:35" ht="406.5" customHeight="1" x14ac:dyDescent="0.25">
      <c r="A174" s="661"/>
      <c r="B174" s="662"/>
      <c r="C174" s="522"/>
      <c r="D174" s="540"/>
      <c r="E174" s="541"/>
      <c r="F174" s="348" t="s">
        <v>25</v>
      </c>
      <c r="G174" s="401" t="s">
        <v>97</v>
      </c>
      <c r="H174" s="538"/>
      <c r="I174" s="539"/>
      <c r="J174" s="539"/>
      <c r="K174" s="536"/>
      <c r="L174" s="527"/>
      <c r="M174" s="531"/>
      <c r="N174" s="375" t="s">
        <v>172</v>
      </c>
      <c r="O174" s="87" t="str">
        <f>[2]Controles!$P$472</f>
        <v>FUERTE</v>
      </c>
      <c r="P174" s="87">
        <f t="shared" si="59"/>
        <v>50</v>
      </c>
      <c r="Q174" s="87" t="str">
        <f>[2]Controles!$Q$472</f>
        <v>MODERADO</v>
      </c>
      <c r="R174" s="87">
        <f t="shared" si="60"/>
        <v>1</v>
      </c>
      <c r="S174" s="373" t="str">
        <f>[2]Controles!$R$472</f>
        <v>MODERADO</v>
      </c>
      <c r="T174" s="373">
        <f t="shared" si="61"/>
        <v>50</v>
      </c>
      <c r="U174" s="522"/>
      <c r="V174" s="542"/>
      <c r="W174" s="181" t="s">
        <v>101</v>
      </c>
      <c r="X174" s="538"/>
      <c r="Y174" s="539"/>
      <c r="Z174" s="539"/>
      <c r="AA174" s="536"/>
      <c r="AB174" s="527"/>
      <c r="AC174" s="535"/>
      <c r="AD174" s="531"/>
      <c r="AE174" s="89" t="s">
        <v>167</v>
      </c>
      <c r="AF174" s="88" t="s">
        <v>141</v>
      </c>
      <c r="AG174" s="88" t="s">
        <v>101</v>
      </c>
      <c r="AH174" s="88" t="s">
        <v>132</v>
      </c>
      <c r="AI174" s="532"/>
    </row>
    <row r="175" spans="1:35" ht="243.75" customHeight="1" x14ac:dyDescent="0.25">
      <c r="A175" s="661"/>
      <c r="B175" s="662"/>
      <c r="C175" s="539">
        <v>47</v>
      </c>
      <c r="D175" s="534" t="s">
        <v>98</v>
      </c>
      <c r="E175" s="532" t="s">
        <v>57</v>
      </c>
      <c r="F175" s="348" t="s">
        <v>38</v>
      </c>
      <c r="G175" s="401" t="s">
        <v>76</v>
      </c>
      <c r="H175" s="538" t="s">
        <v>12</v>
      </c>
      <c r="I175" s="539">
        <f>IF(H175="Rara Vez",1,IF(H175="Improbable",1.9,IF(H175="Posible",3,IF(H175="Probable",4,IF(H175="Casi Seguro",5,0)))))</f>
        <v>1.9</v>
      </c>
      <c r="J175" s="539" t="s">
        <v>13</v>
      </c>
      <c r="K175" s="536">
        <f>IF(J175="Moderado",5,IF(J175="Mayor",10.1,IF(J175="Catastrófico",20.1,0)))</f>
        <v>20.100000000000001</v>
      </c>
      <c r="L175" s="527" t="str">
        <f>IF(M175=0,"",IF(M175&lt;=10,"Moderada",IF(M175&lt;=20,"Alta",IF(M175&lt;=100,"Extrema"))))</f>
        <v>Extrema</v>
      </c>
      <c r="M175" s="531">
        <f>+I175*K175</f>
        <v>38.19</v>
      </c>
      <c r="N175" s="375" t="s">
        <v>120</v>
      </c>
      <c r="O175" s="87" t="str">
        <f>[2]Controles!$B$515</f>
        <v>FUERTE</v>
      </c>
      <c r="P175" s="87">
        <f t="shared" si="59"/>
        <v>50</v>
      </c>
      <c r="Q175" s="87" t="str">
        <f>[2]Controles!$D$515</f>
        <v>FUERTE</v>
      </c>
      <c r="R175" s="87">
        <f t="shared" si="60"/>
        <v>2</v>
      </c>
      <c r="S175" s="373" t="str">
        <f>[2]Controles!$D$515</f>
        <v>FUERTE</v>
      </c>
      <c r="T175" s="373">
        <f t="shared" si="61"/>
        <v>100</v>
      </c>
      <c r="U175" s="522" t="str">
        <f>IFERROR(IF(V175&lt;=50,"DÉBIL",IF(V175&lt;=99,"MODERADO",IF(V175=100,"FUERTE",""))),"")</f>
        <v>FUERTE</v>
      </c>
      <c r="V175" s="537">
        <f>AVERAGE(T175:T180)</f>
        <v>100</v>
      </c>
      <c r="W175" s="181" t="s">
        <v>101</v>
      </c>
      <c r="X175" s="538" t="s">
        <v>22</v>
      </c>
      <c r="Y175" s="539">
        <f>IF(X175="Rara Vez",1,IF(X175="Improbable",1.9,IF(X175="Posible",3,IF(X175="Probable",4,IF(X175="Casi Seguro",5,0)))))</f>
        <v>1</v>
      </c>
      <c r="Z175" s="539" t="s">
        <v>13</v>
      </c>
      <c r="AA175" s="536">
        <f>IF(Z175="Moderado",5,IF(Z175="Mayor",10.1,IF(Z175="Catastrófico",20.1,0)))</f>
        <v>20.100000000000001</v>
      </c>
      <c r="AB175" s="527" t="str">
        <f>IF(AC175=0,"",IF(AC175&lt;=10,"Moderada",IF(AC175&lt;=20,"Alta",IF(AC175&lt;=100,"Extrema"))))</f>
        <v>Extrema</v>
      </c>
      <c r="AC175" s="535">
        <f>+Y175*AA175</f>
        <v>20.100000000000001</v>
      </c>
      <c r="AD175" s="531" t="s">
        <v>123</v>
      </c>
      <c r="AE175" s="89" t="s">
        <v>128</v>
      </c>
      <c r="AF175" s="88" t="s">
        <v>170</v>
      </c>
      <c r="AG175" s="88" t="s">
        <v>125</v>
      </c>
      <c r="AH175" s="88" t="s">
        <v>129</v>
      </c>
      <c r="AI175" s="532" t="s">
        <v>169</v>
      </c>
    </row>
    <row r="176" spans="1:35" ht="207.75" customHeight="1" x14ac:dyDescent="0.25">
      <c r="A176" s="661"/>
      <c r="B176" s="662"/>
      <c r="C176" s="539"/>
      <c r="D176" s="534"/>
      <c r="E176" s="532"/>
      <c r="F176" s="533" t="s">
        <v>71</v>
      </c>
      <c r="G176" s="401" t="s">
        <v>76</v>
      </c>
      <c r="H176" s="538"/>
      <c r="I176" s="539"/>
      <c r="J176" s="539"/>
      <c r="K176" s="536"/>
      <c r="L176" s="527"/>
      <c r="M176" s="531"/>
      <c r="N176" s="375" t="s">
        <v>120</v>
      </c>
      <c r="O176" s="87" t="str">
        <f>[2]Controles!$I$515</f>
        <v>FUERTE</v>
      </c>
      <c r="P176" s="87">
        <f t="shared" si="59"/>
        <v>50</v>
      </c>
      <c r="Q176" s="87" t="str">
        <f>[2]Controles!$J$515</f>
        <v>FUERTE</v>
      </c>
      <c r="R176" s="87">
        <f t="shared" si="60"/>
        <v>2</v>
      </c>
      <c r="S176" s="373" t="str">
        <f>[2]Controles!$K$515</f>
        <v>FUERTE</v>
      </c>
      <c r="T176" s="373">
        <f t="shared" si="61"/>
        <v>100</v>
      </c>
      <c r="U176" s="522"/>
      <c r="V176" s="537"/>
      <c r="W176" s="181" t="s">
        <v>101</v>
      </c>
      <c r="X176" s="538"/>
      <c r="Y176" s="539"/>
      <c r="Z176" s="539"/>
      <c r="AA176" s="536"/>
      <c r="AB176" s="527"/>
      <c r="AC176" s="535"/>
      <c r="AD176" s="531"/>
      <c r="AE176" s="89" t="s">
        <v>128</v>
      </c>
      <c r="AF176" s="88" t="s">
        <v>170</v>
      </c>
      <c r="AG176" s="88" t="s">
        <v>125</v>
      </c>
      <c r="AH176" s="88" t="s">
        <v>129</v>
      </c>
      <c r="AI176" s="532"/>
    </row>
    <row r="177" spans="1:35" ht="132" customHeight="1" x14ac:dyDescent="0.25">
      <c r="A177" s="661"/>
      <c r="B177" s="662"/>
      <c r="C177" s="539"/>
      <c r="D177" s="534"/>
      <c r="E177" s="532"/>
      <c r="F177" s="533"/>
      <c r="G177" s="401" t="s">
        <v>83</v>
      </c>
      <c r="H177" s="538"/>
      <c r="I177" s="539"/>
      <c r="J177" s="539"/>
      <c r="K177" s="536"/>
      <c r="L177" s="527"/>
      <c r="M177" s="531"/>
      <c r="N177" s="375" t="s">
        <v>116</v>
      </c>
      <c r="O177" s="87" t="str">
        <f>[2]Controles!$P$515</f>
        <v>FUERTE</v>
      </c>
      <c r="P177" s="87">
        <f t="shared" si="59"/>
        <v>50</v>
      </c>
      <c r="Q177" s="87" t="str">
        <f>[2]Controles!$Q$515</f>
        <v>FUERTE</v>
      </c>
      <c r="R177" s="87">
        <f t="shared" si="60"/>
        <v>2</v>
      </c>
      <c r="S177" s="373" t="str">
        <f>[2]Controles!$R$515</f>
        <v>FUERTE</v>
      </c>
      <c r="T177" s="373">
        <f t="shared" si="61"/>
        <v>100</v>
      </c>
      <c r="U177" s="522"/>
      <c r="V177" s="537"/>
      <c r="W177" s="181" t="s">
        <v>112</v>
      </c>
      <c r="X177" s="538"/>
      <c r="Y177" s="539"/>
      <c r="Z177" s="539"/>
      <c r="AA177" s="536"/>
      <c r="AB177" s="527"/>
      <c r="AC177" s="535"/>
      <c r="AD177" s="531"/>
      <c r="AE177" s="89" t="s">
        <v>128</v>
      </c>
      <c r="AF177" s="88" t="s">
        <v>170</v>
      </c>
      <c r="AG177" s="88" t="s">
        <v>101</v>
      </c>
      <c r="AH177" s="88" t="s">
        <v>129</v>
      </c>
      <c r="AI177" s="532"/>
    </row>
    <row r="178" spans="1:35" ht="120" customHeight="1" x14ac:dyDescent="0.25">
      <c r="A178" s="661"/>
      <c r="B178" s="662"/>
      <c r="C178" s="539"/>
      <c r="D178" s="534"/>
      <c r="E178" s="532"/>
      <c r="F178" s="348" t="s">
        <v>72</v>
      </c>
      <c r="G178" s="401" t="s">
        <v>86</v>
      </c>
      <c r="H178" s="538"/>
      <c r="I178" s="539"/>
      <c r="J178" s="539"/>
      <c r="K178" s="536"/>
      <c r="L178" s="527"/>
      <c r="M178" s="531"/>
      <c r="N178" s="375" t="s">
        <v>162</v>
      </c>
      <c r="O178" s="87" t="str">
        <f>[2]Controles!$W$515</f>
        <v>FUERTE</v>
      </c>
      <c r="P178" s="87">
        <f t="shared" si="59"/>
        <v>50</v>
      </c>
      <c r="Q178" s="87" t="str">
        <f>[2]Controles!$X$515</f>
        <v>FUERTE</v>
      </c>
      <c r="R178" s="87">
        <f t="shared" si="60"/>
        <v>2</v>
      </c>
      <c r="S178" s="373" t="str">
        <f>[2]Controles!$Y$515</f>
        <v>FUERTE</v>
      </c>
      <c r="T178" s="373">
        <f t="shared" si="61"/>
        <v>100</v>
      </c>
      <c r="U178" s="522"/>
      <c r="V178" s="537"/>
      <c r="W178" s="181" t="s">
        <v>101</v>
      </c>
      <c r="X178" s="538"/>
      <c r="Y178" s="539"/>
      <c r="Z178" s="539"/>
      <c r="AA178" s="536"/>
      <c r="AB178" s="527"/>
      <c r="AC178" s="535"/>
      <c r="AD178" s="531"/>
      <c r="AE178" s="89" t="s">
        <v>127</v>
      </c>
      <c r="AF178" s="88" t="s">
        <v>126</v>
      </c>
      <c r="AG178" s="88" t="s">
        <v>125</v>
      </c>
      <c r="AH178" s="88" t="s">
        <v>124</v>
      </c>
      <c r="AI178" s="532"/>
    </row>
    <row r="179" spans="1:35" ht="120" customHeight="1" x14ac:dyDescent="0.25">
      <c r="A179" s="661"/>
      <c r="B179" s="662"/>
      <c r="C179" s="539"/>
      <c r="D179" s="534"/>
      <c r="E179" s="532"/>
      <c r="F179" s="348" t="s">
        <v>108</v>
      </c>
      <c r="G179" s="401" t="s">
        <v>97</v>
      </c>
      <c r="H179" s="538"/>
      <c r="I179" s="539"/>
      <c r="J179" s="539"/>
      <c r="K179" s="536"/>
      <c r="L179" s="527"/>
      <c r="M179" s="531"/>
      <c r="N179" s="375" t="s">
        <v>117</v>
      </c>
      <c r="O179" s="87" t="str">
        <f>[2]Controles!$AD$515</f>
        <v>FUERTE</v>
      </c>
      <c r="P179" s="87">
        <f t="shared" si="59"/>
        <v>50</v>
      </c>
      <c r="Q179" s="87" t="str">
        <f>[2]Controles!$AE$515</f>
        <v>FUERTE</v>
      </c>
      <c r="R179" s="87">
        <f t="shared" si="60"/>
        <v>2</v>
      </c>
      <c r="S179" s="373" t="str">
        <f>[2]Controles!$AF$515</f>
        <v>FUERTE</v>
      </c>
      <c r="T179" s="373">
        <f t="shared" si="61"/>
        <v>100</v>
      </c>
      <c r="U179" s="522"/>
      <c r="V179" s="537"/>
      <c r="W179" s="181" t="s">
        <v>101</v>
      </c>
      <c r="X179" s="538"/>
      <c r="Y179" s="539"/>
      <c r="Z179" s="539"/>
      <c r="AA179" s="536"/>
      <c r="AB179" s="527"/>
      <c r="AC179" s="535"/>
      <c r="AD179" s="531"/>
      <c r="AE179" s="89" t="s">
        <v>147</v>
      </c>
      <c r="AF179" s="88" t="s">
        <v>126</v>
      </c>
      <c r="AG179" s="88" t="s">
        <v>101</v>
      </c>
      <c r="AH179" s="88" t="s">
        <v>132</v>
      </c>
      <c r="AI179" s="532"/>
    </row>
    <row r="180" spans="1:35" ht="120" customHeight="1" x14ac:dyDescent="0.25">
      <c r="A180" s="661"/>
      <c r="B180" s="662"/>
      <c r="C180" s="539"/>
      <c r="D180" s="534"/>
      <c r="E180" s="532"/>
      <c r="F180" s="348" t="s">
        <v>44</v>
      </c>
      <c r="G180" s="401" t="s">
        <v>89</v>
      </c>
      <c r="H180" s="538"/>
      <c r="I180" s="539"/>
      <c r="J180" s="539"/>
      <c r="K180" s="536"/>
      <c r="L180" s="527"/>
      <c r="M180" s="531"/>
      <c r="N180" s="375" t="s">
        <v>122</v>
      </c>
      <c r="O180" s="87" t="str">
        <f>[2]Controles!$AK$515</f>
        <v>FUERTE</v>
      </c>
      <c r="P180" s="87">
        <f t="shared" si="59"/>
        <v>50</v>
      </c>
      <c r="Q180" s="87" t="str">
        <f>[2]Controles!$AL$515</f>
        <v>FUERTE</v>
      </c>
      <c r="R180" s="87">
        <f t="shared" si="60"/>
        <v>2</v>
      </c>
      <c r="S180" s="373" t="str">
        <f>[2]Controles!$AM$515</f>
        <v>FUERTE</v>
      </c>
      <c r="T180" s="373">
        <f t="shared" si="61"/>
        <v>100</v>
      </c>
      <c r="U180" s="522"/>
      <c r="V180" s="537"/>
      <c r="W180" s="181" t="s">
        <v>101</v>
      </c>
      <c r="X180" s="538"/>
      <c r="Y180" s="539"/>
      <c r="Z180" s="539"/>
      <c r="AA180" s="536"/>
      <c r="AB180" s="527"/>
      <c r="AC180" s="535"/>
      <c r="AD180" s="531"/>
      <c r="AE180" s="89" t="s">
        <v>128</v>
      </c>
      <c r="AF180" s="88" t="s">
        <v>170</v>
      </c>
      <c r="AG180" s="88" t="s">
        <v>125</v>
      </c>
      <c r="AH180" s="88" t="s">
        <v>129</v>
      </c>
      <c r="AI180" s="532"/>
    </row>
    <row r="181" spans="1:35" ht="237.75" customHeight="1" x14ac:dyDescent="0.25">
      <c r="A181" s="661"/>
      <c r="B181" s="662"/>
      <c r="C181" s="539">
        <v>48</v>
      </c>
      <c r="D181" s="534" t="s">
        <v>64</v>
      </c>
      <c r="E181" s="532" t="s">
        <v>57</v>
      </c>
      <c r="F181" s="533" t="s">
        <v>25</v>
      </c>
      <c r="G181" s="401" t="s">
        <v>76</v>
      </c>
      <c r="H181" s="538" t="s">
        <v>12</v>
      </c>
      <c r="I181" s="539">
        <f>IF(H181="Rara Vez",1,IF(H181="Improbable",1.9,IF(H181="Posible",3,IF(H181="Probable",4,IF(H181="Casi Seguro",5,0)))))</f>
        <v>1.9</v>
      </c>
      <c r="J181" s="539" t="s">
        <v>13</v>
      </c>
      <c r="K181" s="536">
        <f>IF(J181="Moderado",5,IF(J181="Mayor",10.1,IF(J181="Catastrófico",20.1,0)))</f>
        <v>20.100000000000001</v>
      </c>
      <c r="L181" s="527" t="str">
        <f>IF(M181=0,"",IF(M181&lt;=10,"Moderada",IF(M181&lt;=20,"Alta",IF(M181&lt;=100,"Extrema"))))</f>
        <v>Extrema</v>
      </c>
      <c r="M181" s="531">
        <f>+I181*K181</f>
        <v>38.19</v>
      </c>
      <c r="N181" s="375" t="s">
        <v>120</v>
      </c>
      <c r="O181" s="87" t="str">
        <f>[2]Controles!$B$558</f>
        <v>FUERTE</v>
      </c>
      <c r="P181" s="87">
        <f t="shared" si="59"/>
        <v>50</v>
      </c>
      <c r="Q181" s="87" t="str">
        <f>[2]Controles!$C$558</f>
        <v>FUERTE</v>
      </c>
      <c r="R181" s="87">
        <f t="shared" si="60"/>
        <v>2</v>
      </c>
      <c r="S181" s="373" t="str">
        <f>[2]Controles!$D$558</f>
        <v>FUERTE</v>
      </c>
      <c r="T181" s="373">
        <f t="shared" si="61"/>
        <v>100</v>
      </c>
      <c r="U181" s="522" t="str">
        <f>IFERROR(IF(V181&lt;=50,"DÉBIL",IF(V181&lt;=99,"MODERADO",IF(V181=100,"FUERTE",""))),"")</f>
        <v>FUERTE</v>
      </c>
      <c r="V181" s="537">
        <f>AVERAGE(T181:T186)</f>
        <v>100</v>
      </c>
      <c r="W181" s="181" t="s">
        <v>101</v>
      </c>
      <c r="X181" s="538" t="s">
        <v>22</v>
      </c>
      <c r="Y181" s="539">
        <f>IF(X181="Rara Vez",1,IF(X181="Improbable",1.9,IF(X181="Posible",3,IF(X181="Probable",4,IF(X181="Casi Seguro",5,0)))))</f>
        <v>1</v>
      </c>
      <c r="Z181" s="539" t="s">
        <v>13</v>
      </c>
      <c r="AA181" s="536">
        <f>IF(Z181="Moderado",5,IF(Z181="Mayor",10.1,IF(Z181="Catastrófico",20.1,0)))</f>
        <v>20.100000000000001</v>
      </c>
      <c r="AB181" s="527" t="str">
        <f>IF(AC181=0,"",IF(AC181&lt;=10,"Moderada",IF(AC181&lt;=20,"Alta",IF(AC181&lt;=100,"Extrema"))))</f>
        <v>Extrema</v>
      </c>
      <c r="AC181" s="535">
        <f>+Y181*AA181</f>
        <v>20.100000000000001</v>
      </c>
      <c r="AD181" s="531" t="s">
        <v>123</v>
      </c>
      <c r="AE181" s="89" t="s">
        <v>128</v>
      </c>
      <c r="AF181" s="88" t="s">
        <v>170</v>
      </c>
      <c r="AG181" s="88" t="s">
        <v>125</v>
      </c>
      <c r="AH181" s="88" t="s">
        <v>129</v>
      </c>
      <c r="AI181" s="532" t="s">
        <v>169</v>
      </c>
    </row>
    <row r="182" spans="1:35" ht="144" customHeight="1" x14ac:dyDescent="0.25">
      <c r="A182" s="661"/>
      <c r="B182" s="662"/>
      <c r="C182" s="539"/>
      <c r="D182" s="534"/>
      <c r="E182" s="532"/>
      <c r="F182" s="533"/>
      <c r="G182" s="401"/>
      <c r="H182" s="538"/>
      <c r="I182" s="539"/>
      <c r="J182" s="539"/>
      <c r="K182" s="536"/>
      <c r="L182" s="527"/>
      <c r="M182" s="531"/>
      <c r="N182" s="375" t="s">
        <v>116</v>
      </c>
      <c r="O182" s="87" t="str">
        <f>[2]Controles!$I$558</f>
        <v>FUERTE</v>
      </c>
      <c r="P182" s="87">
        <f t="shared" si="59"/>
        <v>50</v>
      </c>
      <c r="Q182" s="87" t="str">
        <f>[2]Controles!$J$558</f>
        <v>FUERTE</v>
      </c>
      <c r="R182" s="87">
        <f t="shared" si="60"/>
        <v>2</v>
      </c>
      <c r="S182" s="373" t="str">
        <f>[2]Controles!$K$558</f>
        <v>FUERTE</v>
      </c>
      <c r="T182" s="373">
        <f t="shared" si="61"/>
        <v>100</v>
      </c>
      <c r="U182" s="522"/>
      <c r="V182" s="537"/>
      <c r="W182" s="181" t="s">
        <v>112</v>
      </c>
      <c r="X182" s="538"/>
      <c r="Y182" s="539"/>
      <c r="Z182" s="539"/>
      <c r="AA182" s="536"/>
      <c r="AB182" s="527"/>
      <c r="AC182" s="535"/>
      <c r="AD182" s="531"/>
      <c r="AE182" s="89" t="s">
        <v>128</v>
      </c>
      <c r="AF182" s="88" t="s">
        <v>170</v>
      </c>
      <c r="AG182" s="88" t="s">
        <v>101</v>
      </c>
      <c r="AH182" s="88" t="s">
        <v>129</v>
      </c>
      <c r="AI182" s="532"/>
    </row>
    <row r="183" spans="1:35" ht="120" customHeight="1" x14ac:dyDescent="0.25">
      <c r="A183" s="661"/>
      <c r="B183" s="662"/>
      <c r="C183" s="539"/>
      <c r="D183" s="534"/>
      <c r="E183" s="532"/>
      <c r="F183" s="533" t="s">
        <v>36</v>
      </c>
      <c r="G183" s="401" t="s">
        <v>85</v>
      </c>
      <c r="H183" s="538"/>
      <c r="I183" s="539"/>
      <c r="J183" s="539"/>
      <c r="K183" s="536"/>
      <c r="L183" s="527"/>
      <c r="M183" s="531"/>
      <c r="N183" s="375" t="s">
        <v>111</v>
      </c>
      <c r="O183" s="87" t="str">
        <f>[2]Controles!$P$558</f>
        <v>FUERTE</v>
      </c>
      <c r="P183" s="87">
        <f t="shared" si="59"/>
        <v>50</v>
      </c>
      <c r="Q183" s="87" t="str">
        <f>[2]Controles!$Q$558</f>
        <v>FUERTE</v>
      </c>
      <c r="R183" s="87">
        <f t="shared" si="60"/>
        <v>2</v>
      </c>
      <c r="S183" s="373" t="str">
        <f>[2]Controles!$R$558</f>
        <v>FUERTE</v>
      </c>
      <c r="T183" s="373">
        <f t="shared" si="61"/>
        <v>100</v>
      </c>
      <c r="U183" s="522"/>
      <c r="V183" s="537"/>
      <c r="W183" s="177" t="s">
        <v>99</v>
      </c>
      <c r="X183" s="538"/>
      <c r="Y183" s="539"/>
      <c r="Z183" s="539"/>
      <c r="AA183" s="536"/>
      <c r="AB183" s="527"/>
      <c r="AC183" s="535"/>
      <c r="AD183" s="531"/>
      <c r="AE183" s="89" t="s">
        <v>134</v>
      </c>
      <c r="AF183" s="88" t="s">
        <v>135</v>
      </c>
      <c r="AG183" s="88" t="s">
        <v>99</v>
      </c>
      <c r="AH183" s="88" t="s">
        <v>129</v>
      </c>
      <c r="AI183" s="532"/>
    </row>
    <row r="184" spans="1:35" ht="120" customHeight="1" x14ac:dyDescent="0.25">
      <c r="A184" s="661"/>
      <c r="B184" s="662"/>
      <c r="C184" s="539"/>
      <c r="D184" s="534"/>
      <c r="E184" s="532"/>
      <c r="F184" s="533"/>
      <c r="G184" s="401" t="s">
        <v>86</v>
      </c>
      <c r="H184" s="538"/>
      <c r="I184" s="539"/>
      <c r="J184" s="539"/>
      <c r="K184" s="536"/>
      <c r="L184" s="527"/>
      <c r="M184" s="531"/>
      <c r="N184" s="375" t="s">
        <v>105</v>
      </c>
      <c r="O184" s="87" t="str">
        <f>[2]Controles!$W$558</f>
        <v>FUERTE</v>
      </c>
      <c r="P184" s="87">
        <f t="shared" si="59"/>
        <v>50</v>
      </c>
      <c r="Q184" s="87" t="str">
        <f>[2]Controles!$X$558</f>
        <v>FUERTE</v>
      </c>
      <c r="R184" s="87">
        <f t="shared" si="60"/>
        <v>2</v>
      </c>
      <c r="S184" s="373" t="str">
        <f>[2]Controles!$X$558</f>
        <v>FUERTE</v>
      </c>
      <c r="T184" s="373">
        <f t="shared" si="61"/>
        <v>100</v>
      </c>
      <c r="U184" s="522"/>
      <c r="V184" s="537"/>
      <c r="W184" s="177" t="s">
        <v>100</v>
      </c>
      <c r="X184" s="538"/>
      <c r="Y184" s="539"/>
      <c r="Z184" s="539"/>
      <c r="AA184" s="536"/>
      <c r="AB184" s="527"/>
      <c r="AC184" s="535"/>
      <c r="AD184" s="531"/>
      <c r="AE184" s="89" t="s">
        <v>154</v>
      </c>
      <c r="AF184" s="88" t="s">
        <v>133</v>
      </c>
      <c r="AG184" s="88" t="s">
        <v>100</v>
      </c>
      <c r="AH184" s="88" t="s">
        <v>129</v>
      </c>
      <c r="AI184" s="532"/>
    </row>
    <row r="185" spans="1:35" ht="120" customHeight="1" x14ac:dyDescent="0.25">
      <c r="A185" s="661"/>
      <c r="B185" s="662"/>
      <c r="C185" s="539"/>
      <c r="D185" s="534"/>
      <c r="E185" s="532"/>
      <c r="F185" s="348" t="s">
        <v>37</v>
      </c>
      <c r="G185" s="401" t="s">
        <v>89</v>
      </c>
      <c r="H185" s="538"/>
      <c r="I185" s="539"/>
      <c r="J185" s="539"/>
      <c r="K185" s="536"/>
      <c r="L185" s="527"/>
      <c r="M185" s="531"/>
      <c r="N185" s="375" t="s">
        <v>80</v>
      </c>
      <c r="O185" s="87" t="str">
        <f>[2]Controles!$AD$558</f>
        <v>FUERTE</v>
      </c>
      <c r="P185" s="87">
        <f t="shared" si="59"/>
        <v>50</v>
      </c>
      <c r="Q185" s="87" t="str">
        <f>[2]Controles!$AE$558</f>
        <v>FUERTE</v>
      </c>
      <c r="R185" s="87">
        <f t="shared" si="60"/>
        <v>2</v>
      </c>
      <c r="S185" s="373" t="str">
        <f>[2]Controles!$AF$558</f>
        <v>FUERTE</v>
      </c>
      <c r="T185" s="373">
        <f t="shared" si="61"/>
        <v>100</v>
      </c>
      <c r="U185" s="522"/>
      <c r="V185" s="537"/>
      <c r="W185" s="177" t="s">
        <v>102</v>
      </c>
      <c r="X185" s="538"/>
      <c r="Y185" s="539"/>
      <c r="Z185" s="539"/>
      <c r="AA185" s="536"/>
      <c r="AB185" s="527"/>
      <c r="AC185" s="535"/>
      <c r="AD185" s="531"/>
      <c r="AE185" s="89" t="s">
        <v>150</v>
      </c>
      <c r="AF185" s="88" t="s">
        <v>130</v>
      </c>
      <c r="AG185" s="88" t="s">
        <v>131</v>
      </c>
      <c r="AH185" s="88" t="s">
        <v>132</v>
      </c>
      <c r="AI185" s="532"/>
    </row>
    <row r="186" spans="1:35" ht="120" customHeight="1" x14ac:dyDescent="0.25">
      <c r="A186" s="661"/>
      <c r="B186" s="662"/>
      <c r="C186" s="539"/>
      <c r="D186" s="534"/>
      <c r="E186" s="532"/>
      <c r="F186" s="348" t="s">
        <v>34</v>
      </c>
      <c r="G186" s="401" t="s">
        <v>97</v>
      </c>
      <c r="H186" s="538"/>
      <c r="I186" s="539"/>
      <c r="J186" s="539"/>
      <c r="K186" s="536"/>
      <c r="L186" s="527"/>
      <c r="M186" s="531"/>
      <c r="N186" s="375" t="s">
        <v>107</v>
      </c>
      <c r="O186" s="87" t="str">
        <f>[2]Controles!$AK$558</f>
        <v>FUERTE</v>
      </c>
      <c r="P186" s="87">
        <f t="shared" si="59"/>
        <v>50</v>
      </c>
      <c r="Q186" s="87" t="str">
        <f>[2]Controles!$AL$558</f>
        <v>FUERTE</v>
      </c>
      <c r="R186" s="87">
        <f t="shared" si="60"/>
        <v>2</v>
      </c>
      <c r="S186" s="373" t="str">
        <f>[2]Controles!$AM$558</f>
        <v>FUERTE</v>
      </c>
      <c r="T186" s="373">
        <f t="shared" si="61"/>
        <v>100</v>
      </c>
      <c r="U186" s="522"/>
      <c r="V186" s="537"/>
      <c r="W186" s="177" t="s">
        <v>100</v>
      </c>
      <c r="X186" s="538"/>
      <c r="Y186" s="539"/>
      <c r="Z186" s="539"/>
      <c r="AA186" s="536"/>
      <c r="AB186" s="527"/>
      <c r="AC186" s="535"/>
      <c r="AD186" s="531"/>
      <c r="AE186" s="89" t="s">
        <v>166</v>
      </c>
      <c r="AF186" s="88" t="s">
        <v>171</v>
      </c>
      <c r="AG186" s="88" t="s">
        <v>100</v>
      </c>
      <c r="AH186" s="88" t="s">
        <v>136</v>
      </c>
      <c r="AI186" s="532"/>
    </row>
    <row r="187" spans="1:35" ht="138" customHeight="1" x14ac:dyDescent="0.25">
      <c r="A187" s="661"/>
      <c r="B187" s="662"/>
      <c r="C187" s="522">
        <v>49</v>
      </c>
      <c r="D187" s="534" t="s">
        <v>65</v>
      </c>
      <c r="E187" s="532" t="s">
        <v>57</v>
      </c>
      <c r="F187" s="348" t="s">
        <v>40</v>
      </c>
      <c r="G187" s="401" t="s">
        <v>94</v>
      </c>
      <c r="H187" s="538" t="s">
        <v>12</v>
      </c>
      <c r="I187" s="539">
        <f>IF(H187="Rara Vez",1,IF(H187="Improbable",1.9,IF(H187="Posible",3,IF(H187="Probable",4,IF(H187="Casi Seguro",5,0)))))</f>
        <v>1.9</v>
      </c>
      <c r="J187" s="539" t="s">
        <v>13</v>
      </c>
      <c r="K187" s="536">
        <f>IF(J187="Moderado",5,IF(J187="Mayor",10.1,IF(J187="Catastrófico",20.1,0)))</f>
        <v>20.100000000000001</v>
      </c>
      <c r="L187" s="527" t="str">
        <f>IF(M187=0,"",IF(M187&lt;=10,"Moderada",IF(M187&lt;=20,"Alta",IF(M187&lt;=100,"Extrema"))))</f>
        <v>Extrema</v>
      </c>
      <c r="M187" s="531">
        <f>+I187*K187</f>
        <v>38.19</v>
      </c>
      <c r="N187" s="375" t="s">
        <v>107</v>
      </c>
      <c r="O187" s="87" t="str">
        <f>[2]Controles!$B$601</f>
        <v>FUERTE</v>
      </c>
      <c r="P187" s="87">
        <f t="shared" si="59"/>
        <v>50</v>
      </c>
      <c r="Q187" s="87" t="str">
        <f>[2]Controles!$C$601</f>
        <v>FUERTE</v>
      </c>
      <c r="R187" s="87">
        <f t="shared" si="60"/>
        <v>2</v>
      </c>
      <c r="S187" s="373" t="str">
        <f>[2]Controles!$D$601</f>
        <v>FUERTE</v>
      </c>
      <c r="T187" s="373">
        <f t="shared" si="61"/>
        <v>100</v>
      </c>
      <c r="U187" s="522" t="str">
        <f>IFERROR(IF(V187&lt;=50,"DÉBIL",IF(V187&lt;=99,"MODERADO",IF(V187=100,"FUERTE",""))),"")</f>
        <v>FUERTE</v>
      </c>
      <c r="V187" s="537">
        <f>AVERAGE(T187:T188)</f>
        <v>100</v>
      </c>
      <c r="W187" s="177" t="s">
        <v>100</v>
      </c>
      <c r="X187" s="538" t="s">
        <v>22</v>
      </c>
      <c r="Y187" s="539">
        <f>IF(X187="Rara Vez",1,IF(X187="Improbable",1.9,IF(X187="Posible",3,IF(X187="Probable",4,IF(X187="Casi Seguro",5,0)))))</f>
        <v>1</v>
      </c>
      <c r="Z187" s="539" t="s">
        <v>13</v>
      </c>
      <c r="AA187" s="536">
        <f>IF(Z187="Moderado",5,IF(Z187="Mayor",10.1,IF(Z187="Catastrófico",20.1,0)))</f>
        <v>20.100000000000001</v>
      </c>
      <c r="AB187" s="527" t="str">
        <f>IF(AC187=0,"",IF(AC187&lt;=10,"Moderada",IF(AC187&lt;=20,"Alta",IF(AC187&lt;=100,"Extrema"))))</f>
        <v>Extrema</v>
      </c>
      <c r="AC187" s="535">
        <f>+Y187*AA187</f>
        <v>20.100000000000001</v>
      </c>
      <c r="AD187" s="531" t="s">
        <v>123</v>
      </c>
      <c r="AE187" s="89" t="s">
        <v>166</v>
      </c>
      <c r="AF187" s="88" t="s">
        <v>171</v>
      </c>
      <c r="AG187" s="88" t="s">
        <v>100</v>
      </c>
      <c r="AH187" s="88" t="s">
        <v>136</v>
      </c>
      <c r="AI187" s="532" t="s">
        <v>169</v>
      </c>
    </row>
    <row r="188" spans="1:35" ht="145.5" customHeight="1" thickBot="1" x14ac:dyDescent="0.3">
      <c r="A188" s="663"/>
      <c r="B188" s="664"/>
      <c r="C188" s="522"/>
      <c r="D188" s="534"/>
      <c r="E188" s="532"/>
      <c r="F188" s="348" t="s">
        <v>38</v>
      </c>
      <c r="G188" s="401" t="s">
        <v>63</v>
      </c>
      <c r="H188" s="538"/>
      <c r="I188" s="539"/>
      <c r="J188" s="539"/>
      <c r="K188" s="536"/>
      <c r="L188" s="527"/>
      <c r="M188" s="531"/>
      <c r="N188" s="375" t="s">
        <v>107</v>
      </c>
      <c r="O188" s="87" t="str">
        <f>[2]Controles!$I$601</f>
        <v>FUERTE</v>
      </c>
      <c r="P188" s="87">
        <f t="shared" si="59"/>
        <v>50</v>
      </c>
      <c r="Q188" s="87" t="str">
        <f>[2]Controles!$J$601</f>
        <v>FUERTE</v>
      </c>
      <c r="R188" s="87">
        <f t="shared" si="60"/>
        <v>2</v>
      </c>
      <c r="S188" s="373" t="str">
        <f>[2]Controles!$K$601</f>
        <v>FUERTE</v>
      </c>
      <c r="T188" s="373">
        <f t="shared" si="61"/>
        <v>100</v>
      </c>
      <c r="U188" s="522"/>
      <c r="V188" s="537"/>
      <c r="W188" s="177" t="s">
        <v>100</v>
      </c>
      <c r="X188" s="538"/>
      <c r="Y188" s="539"/>
      <c r="Z188" s="539"/>
      <c r="AA188" s="536"/>
      <c r="AB188" s="527"/>
      <c r="AC188" s="535"/>
      <c r="AD188" s="531"/>
      <c r="AE188" s="89" t="s">
        <v>166</v>
      </c>
      <c r="AF188" s="88" t="s">
        <v>171</v>
      </c>
      <c r="AG188" s="88" t="s">
        <v>100</v>
      </c>
      <c r="AH188" s="88" t="s">
        <v>136</v>
      </c>
      <c r="AI188" s="532"/>
    </row>
    <row r="189" spans="1:35" ht="81.75" customHeight="1" x14ac:dyDescent="0.25">
      <c r="A189" s="553" t="s">
        <v>109</v>
      </c>
      <c r="B189" s="554"/>
      <c r="C189" s="526">
        <v>50</v>
      </c>
      <c r="D189" s="665" t="s">
        <v>914</v>
      </c>
      <c r="E189" s="759" t="s">
        <v>57</v>
      </c>
      <c r="F189" s="392" t="s">
        <v>604</v>
      </c>
      <c r="G189" s="333" t="s">
        <v>328</v>
      </c>
      <c r="H189" s="807" t="s">
        <v>22</v>
      </c>
      <c r="I189" s="809">
        <f t="shared" si="14"/>
        <v>1</v>
      </c>
      <c r="J189" s="569" t="s">
        <v>10</v>
      </c>
      <c r="K189" s="811">
        <f t="shared" si="15"/>
        <v>10.1</v>
      </c>
      <c r="L189" s="813" t="str">
        <f t="shared" ref="L189:L196" si="62">IF(M189=0,"",IF(M189&lt;=10,"Moderada",IF(M189&lt;=20,"Alta",IF(M189&lt;=100.5,"Extrema"))))</f>
        <v>Alta</v>
      </c>
      <c r="M189" s="734">
        <f t="shared" si="16"/>
        <v>10.1</v>
      </c>
      <c r="N189" s="790" t="s">
        <v>917</v>
      </c>
      <c r="O189" s="378"/>
      <c r="P189" s="378"/>
      <c r="Q189" s="378"/>
      <c r="R189" s="378"/>
      <c r="S189" s="378"/>
      <c r="T189" s="378"/>
      <c r="U189" s="378"/>
      <c r="V189" s="378"/>
      <c r="W189" s="160"/>
      <c r="X189" s="568" t="s">
        <v>22</v>
      </c>
      <c r="Y189" s="569">
        <f t="shared" si="56"/>
        <v>1</v>
      </c>
      <c r="Z189" s="569" t="s">
        <v>10</v>
      </c>
      <c r="AA189" s="731">
        <f t="shared" si="57"/>
        <v>10.1</v>
      </c>
      <c r="AB189" s="550" t="str">
        <f t="shared" ref="AB189:AB196" si="63">IF(AC189=0,"",IF(AC189&lt;=10,"Moderada",IF(AC189&lt;=20,"Alta",IF(AC189&lt;=100.5,"Extrema"))))</f>
        <v>Alta</v>
      </c>
      <c r="AC189" s="828">
        <f t="shared" si="47"/>
        <v>10.1</v>
      </c>
      <c r="AD189" s="825" t="s">
        <v>703</v>
      </c>
      <c r="AE189" s="790" t="s">
        <v>921</v>
      </c>
      <c r="AF189" s="162" t="s">
        <v>922</v>
      </c>
      <c r="AG189" s="790" t="s">
        <v>923</v>
      </c>
      <c r="AH189" s="790" t="s">
        <v>924</v>
      </c>
      <c r="AI189" s="819" t="s">
        <v>925</v>
      </c>
    </row>
    <row r="190" spans="1:35" ht="39.75" customHeight="1" thickBot="1" x14ac:dyDescent="0.3">
      <c r="A190" s="553"/>
      <c r="B190" s="554"/>
      <c r="C190" s="526"/>
      <c r="D190" s="666"/>
      <c r="E190" s="803" t="s">
        <v>57</v>
      </c>
      <c r="F190" s="393" t="s">
        <v>606</v>
      </c>
      <c r="G190" s="334" t="s">
        <v>75</v>
      </c>
      <c r="H190" s="808"/>
      <c r="I190" s="810"/>
      <c r="J190" s="529"/>
      <c r="K190" s="812"/>
      <c r="L190" s="814"/>
      <c r="M190" s="736"/>
      <c r="N190" s="791"/>
      <c r="O190" s="378"/>
      <c r="P190" s="378"/>
      <c r="Q190" s="378"/>
      <c r="R190" s="378"/>
      <c r="S190" s="378"/>
      <c r="T190" s="378"/>
      <c r="U190" s="378"/>
      <c r="V190" s="378"/>
      <c r="W190" s="160"/>
      <c r="X190" s="528"/>
      <c r="Y190" s="529"/>
      <c r="Z190" s="529"/>
      <c r="AA190" s="733"/>
      <c r="AB190" s="530"/>
      <c r="AC190" s="829"/>
      <c r="AD190" s="827"/>
      <c r="AE190" s="791"/>
      <c r="AF190" s="163" t="s">
        <v>926</v>
      </c>
      <c r="AG190" s="791"/>
      <c r="AH190" s="791"/>
      <c r="AI190" s="821"/>
    </row>
    <row r="191" spans="1:35" ht="88.5" customHeight="1" x14ac:dyDescent="0.25">
      <c r="A191" s="553"/>
      <c r="B191" s="554"/>
      <c r="C191" s="526">
        <v>51</v>
      </c>
      <c r="D191" s="665" t="s">
        <v>915</v>
      </c>
      <c r="E191" s="759" t="s">
        <v>57</v>
      </c>
      <c r="F191" s="392" t="s">
        <v>609</v>
      </c>
      <c r="G191" s="729" t="s">
        <v>75</v>
      </c>
      <c r="H191" s="807" t="s">
        <v>22</v>
      </c>
      <c r="I191" s="809">
        <f t="shared" si="14"/>
        <v>1</v>
      </c>
      <c r="J191" s="569" t="s">
        <v>10</v>
      </c>
      <c r="K191" s="811">
        <f t="shared" si="15"/>
        <v>10.1</v>
      </c>
      <c r="L191" s="813" t="str">
        <f t="shared" si="62"/>
        <v>Alta</v>
      </c>
      <c r="M191" s="734">
        <f t="shared" si="16"/>
        <v>10.1</v>
      </c>
      <c r="N191" s="790" t="s">
        <v>918</v>
      </c>
      <c r="O191" s="378"/>
      <c r="P191" s="378"/>
      <c r="Q191" s="378"/>
      <c r="R191" s="378"/>
      <c r="S191" s="378"/>
      <c r="T191" s="378"/>
      <c r="U191" s="378"/>
      <c r="V191" s="378"/>
      <c r="W191" s="160"/>
      <c r="X191" s="568" t="s">
        <v>22</v>
      </c>
      <c r="Y191" s="569">
        <f t="shared" si="56"/>
        <v>1</v>
      </c>
      <c r="Z191" s="569" t="s">
        <v>10</v>
      </c>
      <c r="AA191" s="731">
        <f t="shared" si="57"/>
        <v>10.1</v>
      </c>
      <c r="AB191" s="550" t="str">
        <f t="shared" si="63"/>
        <v>Alta</v>
      </c>
      <c r="AC191" s="828">
        <f t="shared" ref="AC191" si="64">+Y191*AA191</f>
        <v>10.1</v>
      </c>
      <c r="AD191" s="825" t="s">
        <v>703</v>
      </c>
      <c r="AE191" s="162" t="s">
        <v>927</v>
      </c>
      <c r="AF191" s="162" t="s">
        <v>928</v>
      </c>
      <c r="AG191" s="790" t="s">
        <v>929</v>
      </c>
      <c r="AH191" s="790" t="s">
        <v>129</v>
      </c>
      <c r="AI191" s="819" t="s">
        <v>925</v>
      </c>
    </row>
    <row r="192" spans="1:35" ht="39.75" customHeight="1" x14ac:dyDescent="0.25">
      <c r="A192" s="553"/>
      <c r="B192" s="554"/>
      <c r="C192" s="526"/>
      <c r="D192" s="572"/>
      <c r="E192" s="760" t="s">
        <v>57</v>
      </c>
      <c r="F192" s="115" t="s">
        <v>916</v>
      </c>
      <c r="G192" s="707"/>
      <c r="H192" s="815"/>
      <c r="I192" s="816"/>
      <c r="J192" s="522"/>
      <c r="K192" s="817"/>
      <c r="L192" s="818"/>
      <c r="M192" s="735"/>
      <c r="N192" s="824"/>
      <c r="O192" s="378"/>
      <c r="P192" s="378"/>
      <c r="Q192" s="378"/>
      <c r="R192" s="378"/>
      <c r="S192" s="378"/>
      <c r="T192" s="378"/>
      <c r="U192" s="378"/>
      <c r="V192" s="378"/>
      <c r="W192" s="160"/>
      <c r="X192" s="521"/>
      <c r="Y192" s="522"/>
      <c r="Z192" s="522"/>
      <c r="AA192" s="732"/>
      <c r="AB192" s="527"/>
      <c r="AC192" s="838"/>
      <c r="AD192" s="826"/>
      <c r="AE192" s="822" t="s">
        <v>930</v>
      </c>
      <c r="AF192" s="822" t="s">
        <v>931</v>
      </c>
      <c r="AG192" s="824"/>
      <c r="AH192" s="824"/>
      <c r="AI192" s="820"/>
    </row>
    <row r="193" spans="1:35" ht="39.75" customHeight="1" thickBot="1" x14ac:dyDescent="0.3">
      <c r="A193" s="553"/>
      <c r="B193" s="554"/>
      <c r="C193" s="526"/>
      <c r="D193" s="666"/>
      <c r="E193" s="803" t="s">
        <v>57</v>
      </c>
      <c r="F193" s="393" t="s">
        <v>616</v>
      </c>
      <c r="G193" s="730"/>
      <c r="H193" s="808"/>
      <c r="I193" s="810"/>
      <c r="J193" s="529"/>
      <c r="K193" s="812"/>
      <c r="L193" s="814"/>
      <c r="M193" s="736"/>
      <c r="N193" s="791"/>
      <c r="O193" s="378"/>
      <c r="P193" s="378"/>
      <c r="Q193" s="378"/>
      <c r="R193" s="378"/>
      <c r="S193" s="378"/>
      <c r="T193" s="378"/>
      <c r="U193" s="378"/>
      <c r="V193" s="378"/>
      <c r="W193" s="160"/>
      <c r="X193" s="528"/>
      <c r="Y193" s="529"/>
      <c r="Z193" s="529"/>
      <c r="AA193" s="733"/>
      <c r="AB193" s="530"/>
      <c r="AC193" s="829"/>
      <c r="AD193" s="827"/>
      <c r="AE193" s="791"/>
      <c r="AF193" s="791"/>
      <c r="AG193" s="791"/>
      <c r="AH193" s="791"/>
      <c r="AI193" s="821"/>
    </row>
    <row r="194" spans="1:35" ht="45.75" customHeight="1" x14ac:dyDescent="0.25">
      <c r="A194" s="553"/>
      <c r="B194" s="554"/>
      <c r="C194" s="526">
        <v>52</v>
      </c>
      <c r="D194" s="657" t="s">
        <v>617</v>
      </c>
      <c r="E194" s="759" t="s">
        <v>57</v>
      </c>
      <c r="F194" s="392" t="s">
        <v>618</v>
      </c>
      <c r="G194" s="805" t="s">
        <v>328</v>
      </c>
      <c r="H194" s="807" t="s">
        <v>12</v>
      </c>
      <c r="I194" s="809">
        <f t="shared" si="14"/>
        <v>1.9</v>
      </c>
      <c r="J194" s="569" t="s">
        <v>11</v>
      </c>
      <c r="K194" s="811">
        <f t="shared" si="15"/>
        <v>5</v>
      </c>
      <c r="L194" s="813" t="str">
        <f t="shared" si="62"/>
        <v>Moderada</v>
      </c>
      <c r="M194" s="734">
        <f t="shared" si="16"/>
        <v>9.5</v>
      </c>
      <c r="N194" s="790" t="s">
        <v>919</v>
      </c>
      <c r="O194" s="378"/>
      <c r="P194" s="378"/>
      <c r="Q194" s="378"/>
      <c r="R194" s="378"/>
      <c r="S194" s="378"/>
      <c r="T194" s="378"/>
      <c r="U194" s="378"/>
      <c r="V194" s="378"/>
      <c r="W194" s="160"/>
      <c r="X194" s="752" t="s">
        <v>22</v>
      </c>
      <c r="Y194" s="723">
        <f t="shared" si="56"/>
        <v>1</v>
      </c>
      <c r="Z194" s="723" t="s">
        <v>11</v>
      </c>
      <c r="AA194" s="830">
        <f t="shared" si="57"/>
        <v>5</v>
      </c>
      <c r="AB194" s="753" t="str">
        <f t="shared" si="63"/>
        <v>Moderada</v>
      </c>
      <c r="AC194" s="832">
        <f t="shared" ref="AC194" si="65">+Y194*AA194</f>
        <v>5</v>
      </c>
      <c r="AD194" s="825" t="s">
        <v>123</v>
      </c>
      <c r="AE194" s="790" t="s">
        <v>964</v>
      </c>
      <c r="AF194" s="790" t="s">
        <v>933</v>
      </c>
      <c r="AG194" s="790" t="s">
        <v>934</v>
      </c>
      <c r="AH194" s="834" t="s">
        <v>935</v>
      </c>
      <c r="AI194" s="819" t="s">
        <v>925</v>
      </c>
    </row>
    <row r="195" spans="1:35" ht="39.75" customHeight="1" thickBot="1" x14ac:dyDescent="0.3">
      <c r="A195" s="553"/>
      <c r="B195" s="554"/>
      <c r="C195" s="526"/>
      <c r="D195" s="658"/>
      <c r="E195" s="803" t="s">
        <v>57</v>
      </c>
      <c r="F195" s="393" t="s">
        <v>622</v>
      </c>
      <c r="G195" s="806"/>
      <c r="H195" s="808"/>
      <c r="I195" s="810"/>
      <c r="J195" s="529"/>
      <c r="K195" s="812"/>
      <c r="L195" s="814"/>
      <c r="M195" s="736"/>
      <c r="N195" s="791"/>
      <c r="O195" s="378"/>
      <c r="P195" s="378"/>
      <c r="Q195" s="378"/>
      <c r="R195" s="378"/>
      <c r="S195" s="378"/>
      <c r="T195" s="378"/>
      <c r="U195" s="378"/>
      <c r="V195" s="378"/>
      <c r="W195" s="160"/>
      <c r="X195" s="792"/>
      <c r="Y195" s="793"/>
      <c r="Z195" s="793"/>
      <c r="AA195" s="831"/>
      <c r="AB195" s="794"/>
      <c r="AC195" s="833"/>
      <c r="AD195" s="827"/>
      <c r="AE195" s="791"/>
      <c r="AF195" s="791"/>
      <c r="AG195" s="791"/>
      <c r="AH195" s="835"/>
      <c r="AI195" s="821"/>
    </row>
    <row r="196" spans="1:35" ht="39.75" customHeight="1" x14ac:dyDescent="0.25">
      <c r="A196" s="553"/>
      <c r="B196" s="554"/>
      <c r="C196" s="526">
        <v>53</v>
      </c>
      <c r="D196" s="671" t="s">
        <v>623</v>
      </c>
      <c r="E196" s="636" t="s">
        <v>57</v>
      </c>
      <c r="F196" s="399" t="s">
        <v>624</v>
      </c>
      <c r="G196" s="805" t="s">
        <v>328</v>
      </c>
      <c r="H196" s="807" t="s">
        <v>23</v>
      </c>
      <c r="I196" s="809">
        <f t="shared" ref="I196" si="66">IF(H196="Rara Vez",1,IF(H196="Improbable",1.9,IF(H196="Posible",3,IF(H196="Probable",4,IF(H196="Casi Seguro",5,0)))))</f>
        <v>5</v>
      </c>
      <c r="J196" s="569" t="s">
        <v>11</v>
      </c>
      <c r="K196" s="811">
        <f t="shared" ref="K196" si="67">IF(J196="Moderado",5,IF(J196="Mayor",10.1,IF(J196="Catastrófico",20.1,0)))</f>
        <v>5</v>
      </c>
      <c r="L196" s="813" t="str">
        <f t="shared" si="62"/>
        <v>Extrema</v>
      </c>
      <c r="M196" s="734">
        <f t="shared" ref="M196" si="68">+I196*K196</f>
        <v>25</v>
      </c>
      <c r="N196" s="764" t="s">
        <v>920</v>
      </c>
      <c r="O196" s="378"/>
      <c r="P196" s="378"/>
      <c r="Q196" s="378"/>
      <c r="R196" s="378"/>
      <c r="S196" s="378"/>
      <c r="T196" s="378"/>
      <c r="U196" s="378"/>
      <c r="V196" s="378"/>
      <c r="W196" s="160"/>
      <c r="X196" s="568" t="s">
        <v>15</v>
      </c>
      <c r="Y196" s="569">
        <f t="shared" si="56"/>
        <v>3</v>
      </c>
      <c r="Z196" s="569" t="s">
        <v>11</v>
      </c>
      <c r="AA196" s="731">
        <f t="shared" si="57"/>
        <v>5</v>
      </c>
      <c r="AB196" s="550" t="str">
        <f t="shared" si="63"/>
        <v>Alta</v>
      </c>
      <c r="AC196" s="828">
        <f t="shared" ref="AC196" si="69">+Y196*AA196</f>
        <v>15</v>
      </c>
      <c r="AD196" s="825" t="s">
        <v>123</v>
      </c>
      <c r="AE196" s="764" t="s">
        <v>936</v>
      </c>
      <c r="AF196" s="764" t="s">
        <v>937</v>
      </c>
      <c r="AG196" s="790" t="s">
        <v>934</v>
      </c>
      <c r="AH196" s="764" t="s">
        <v>924</v>
      </c>
      <c r="AI196" s="819" t="s">
        <v>925</v>
      </c>
    </row>
    <row r="197" spans="1:35" ht="72.75" customHeight="1" thickBot="1" x14ac:dyDescent="0.3">
      <c r="A197" s="602"/>
      <c r="B197" s="603"/>
      <c r="C197" s="573"/>
      <c r="D197" s="672"/>
      <c r="E197" s="637" t="s">
        <v>57</v>
      </c>
      <c r="F197" s="400" t="s">
        <v>627</v>
      </c>
      <c r="G197" s="806"/>
      <c r="H197" s="808"/>
      <c r="I197" s="810"/>
      <c r="J197" s="529"/>
      <c r="K197" s="812"/>
      <c r="L197" s="814"/>
      <c r="M197" s="736"/>
      <c r="N197" s="823"/>
      <c r="O197" s="83"/>
      <c r="P197" s="83"/>
      <c r="Q197" s="83"/>
      <c r="R197" s="83"/>
      <c r="S197" s="83"/>
      <c r="T197" s="83"/>
      <c r="U197" s="83"/>
      <c r="V197" s="83"/>
      <c r="W197" s="186"/>
      <c r="X197" s="528"/>
      <c r="Y197" s="529"/>
      <c r="Z197" s="529"/>
      <c r="AA197" s="733"/>
      <c r="AB197" s="530"/>
      <c r="AC197" s="829"/>
      <c r="AD197" s="827"/>
      <c r="AE197" s="823"/>
      <c r="AF197" s="823"/>
      <c r="AG197" s="791"/>
      <c r="AH197" s="823"/>
      <c r="AI197" s="821"/>
    </row>
    <row r="198" spans="1:35" ht="60" customHeight="1" x14ac:dyDescent="0.25">
      <c r="A198" s="630" t="s">
        <v>629</v>
      </c>
      <c r="B198" s="648"/>
      <c r="C198" s="592">
        <v>54</v>
      </c>
      <c r="D198" s="598" t="s">
        <v>856</v>
      </c>
      <c r="E198" s="560" t="s">
        <v>57</v>
      </c>
      <c r="F198" s="383" t="s">
        <v>631</v>
      </c>
      <c r="G198" s="204" t="s">
        <v>857</v>
      </c>
      <c r="H198" s="568" t="s">
        <v>22</v>
      </c>
      <c r="I198" s="569">
        <f>IF(H198="Rara Vez",1,IF(H198="Improbable",1.9,IF(H198="Posible",3,IF(H198="Probable",4,IF(H198="Casi Seguro",5,0)))))</f>
        <v>1</v>
      </c>
      <c r="J198" s="569" t="s">
        <v>10</v>
      </c>
      <c r="K198" s="731">
        <f>IF(J198="Moderado",5,IF(J198="Mayor",10.1,IF(J198="Catastrófico",20.1,0)))</f>
        <v>10.1</v>
      </c>
      <c r="L198" s="550" t="str">
        <f>IF(M198=0,"",IF(M198&lt;=10,"Moderada",IF(M198&lt;=20,"Alta",IF(M198&lt;=100.5,"Extrema"))))</f>
        <v>Alta</v>
      </c>
      <c r="M198" s="734">
        <f>+I198*K198</f>
        <v>10.1</v>
      </c>
      <c r="N198" s="381" t="s">
        <v>858</v>
      </c>
      <c r="O198" s="396"/>
      <c r="P198" s="396"/>
      <c r="Q198" s="396"/>
      <c r="R198" s="396"/>
      <c r="S198" s="396"/>
      <c r="T198" s="396"/>
      <c r="U198" s="396"/>
      <c r="V198" s="396"/>
      <c r="W198" s="159"/>
      <c r="X198" s="568" t="s">
        <v>22</v>
      </c>
      <c r="Y198" s="569">
        <f>IF(X198="Rara Vez",1,IF(X198="Improbable",1.9,IF(X198="Posible",3,IF(X198="Probable",4,IF(X198="Casi Seguro",5,0)))))</f>
        <v>1</v>
      </c>
      <c r="Z198" s="569" t="s">
        <v>10</v>
      </c>
      <c r="AA198" s="731">
        <f>IF(Z198="Moderado",5,IF(Z198="Mayor",10.1,IF(Z198="Catastrófico",20.1,0)))</f>
        <v>10.1</v>
      </c>
      <c r="AB198" s="550" t="str">
        <f>IF(AC198=0,"",IF(AC198&lt;=10,"Moderada",IF(AC198&lt;=20,"Alta",IF(AC198&lt;=100.5,"Extrema"))))</f>
        <v>Alta</v>
      </c>
      <c r="AC198" s="828">
        <f>+Y198*AA198</f>
        <v>10.1</v>
      </c>
      <c r="AD198" s="709" t="s">
        <v>123</v>
      </c>
      <c r="AE198" s="381" t="s">
        <v>858</v>
      </c>
      <c r="AF198" s="94" t="s">
        <v>867</v>
      </c>
      <c r="AG198" s="321" t="s">
        <v>641</v>
      </c>
      <c r="AH198" s="94" t="s">
        <v>228</v>
      </c>
      <c r="AI198" s="677" t="s">
        <v>824</v>
      </c>
    </row>
    <row r="199" spans="1:35" ht="60" customHeight="1" x14ac:dyDescent="0.25">
      <c r="A199" s="631"/>
      <c r="B199" s="649"/>
      <c r="C199" s="526"/>
      <c r="D199" s="518"/>
      <c r="E199" s="532"/>
      <c r="F199" s="739" t="s">
        <v>859</v>
      </c>
      <c r="G199" s="401" t="s">
        <v>860</v>
      </c>
      <c r="H199" s="521"/>
      <c r="I199" s="522"/>
      <c r="J199" s="522"/>
      <c r="K199" s="732"/>
      <c r="L199" s="527"/>
      <c r="M199" s="735"/>
      <c r="N199" s="375" t="s">
        <v>861</v>
      </c>
      <c r="O199" s="378"/>
      <c r="P199" s="378"/>
      <c r="Q199" s="378"/>
      <c r="R199" s="378"/>
      <c r="S199" s="378"/>
      <c r="T199" s="378"/>
      <c r="U199" s="378"/>
      <c r="V199" s="378"/>
      <c r="W199" s="160"/>
      <c r="X199" s="521"/>
      <c r="Y199" s="522"/>
      <c r="Z199" s="522"/>
      <c r="AA199" s="732"/>
      <c r="AB199" s="527"/>
      <c r="AC199" s="838"/>
      <c r="AD199" s="696"/>
      <c r="AE199" s="315" t="s">
        <v>645</v>
      </c>
      <c r="AF199" s="349" t="s">
        <v>646</v>
      </c>
      <c r="AG199" s="322" t="s">
        <v>641</v>
      </c>
      <c r="AH199" s="349" t="s">
        <v>187</v>
      </c>
      <c r="AI199" s="678"/>
    </row>
    <row r="200" spans="1:35" ht="60" customHeight="1" x14ac:dyDescent="0.25">
      <c r="A200" s="631"/>
      <c r="B200" s="649"/>
      <c r="C200" s="526"/>
      <c r="D200" s="518"/>
      <c r="E200" s="532"/>
      <c r="F200" s="739"/>
      <c r="G200" s="401" t="s">
        <v>862</v>
      </c>
      <c r="H200" s="521"/>
      <c r="I200" s="522"/>
      <c r="J200" s="522"/>
      <c r="K200" s="732"/>
      <c r="L200" s="527"/>
      <c r="M200" s="735"/>
      <c r="N200" s="375" t="s">
        <v>863</v>
      </c>
      <c r="O200" s="378"/>
      <c r="P200" s="378"/>
      <c r="Q200" s="378"/>
      <c r="R200" s="378"/>
      <c r="S200" s="378"/>
      <c r="T200" s="378"/>
      <c r="U200" s="378"/>
      <c r="V200" s="378"/>
      <c r="W200" s="160"/>
      <c r="X200" s="521"/>
      <c r="Y200" s="522"/>
      <c r="Z200" s="522"/>
      <c r="AA200" s="732"/>
      <c r="AB200" s="527"/>
      <c r="AC200" s="838"/>
      <c r="AD200" s="696"/>
      <c r="AE200" s="327" t="s">
        <v>626</v>
      </c>
      <c r="AF200" s="93" t="s">
        <v>621</v>
      </c>
      <c r="AG200" s="93" t="s">
        <v>452</v>
      </c>
      <c r="AH200" s="349" t="s">
        <v>187</v>
      </c>
      <c r="AI200" s="678"/>
    </row>
    <row r="201" spans="1:35" ht="60" customHeight="1" thickBot="1" x14ac:dyDescent="0.3">
      <c r="A201" s="635"/>
      <c r="B201" s="650"/>
      <c r="C201" s="593"/>
      <c r="D201" s="599"/>
      <c r="E201" s="561"/>
      <c r="F201" s="368" t="s">
        <v>864</v>
      </c>
      <c r="G201" s="205" t="s">
        <v>865</v>
      </c>
      <c r="H201" s="528"/>
      <c r="I201" s="529"/>
      <c r="J201" s="529"/>
      <c r="K201" s="733"/>
      <c r="L201" s="530"/>
      <c r="M201" s="736"/>
      <c r="N201" s="388" t="s">
        <v>866</v>
      </c>
      <c r="O201" s="397"/>
      <c r="P201" s="397"/>
      <c r="Q201" s="397"/>
      <c r="R201" s="397"/>
      <c r="S201" s="397"/>
      <c r="T201" s="397"/>
      <c r="U201" s="397"/>
      <c r="V201" s="397"/>
      <c r="W201" s="161"/>
      <c r="X201" s="528"/>
      <c r="Y201" s="529"/>
      <c r="Z201" s="529"/>
      <c r="AA201" s="733"/>
      <c r="AB201" s="530"/>
      <c r="AC201" s="829"/>
      <c r="AD201" s="710"/>
      <c r="AE201" s="388" t="s">
        <v>964</v>
      </c>
      <c r="AF201" s="95" t="s">
        <v>963</v>
      </c>
      <c r="AG201" s="96" t="s">
        <v>641</v>
      </c>
      <c r="AH201" s="95" t="s">
        <v>189</v>
      </c>
      <c r="AI201" s="679"/>
    </row>
    <row r="202" spans="1:35" ht="42.75" customHeight="1" thickBot="1" x14ac:dyDescent="0.3">
      <c r="A202" s="639" t="s">
        <v>648</v>
      </c>
      <c r="B202" s="387" t="s">
        <v>198</v>
      </c>
      <c r="C202" s="632">
        <v>55</v>
      </c>
      <c r="D202" s="633" t="s">
        <v>649</v>
      </c>
      <c r="E202" s="560" t="s">
        <v>57</v>
      </c>
      <c r="F202" s="167" t="s">
        <v>650</v>
      </c>
      <c r="G202" s="353" t="s">
        <v>192</v>
      </c>
      <c r="H202" s="740" t="s">
        <v>22</v>
      </c>
      <c r="I202" s="743">
        <f t="shared" ref="I202:I219" si="70">IF(H202="Rara Vez",1,IF(H202="Improbable",2,IF(H202="Posible",3,IF(H202="Probable",4,IF(H202="Casi Seguro",5,0)))))</f>
        <v>1</v>
      </c>
      <c r="J202" s="743" t="s">
        <v>11</v>
      </c>
      <c r="K202" s="743">
        <f t="shared" ref="K202:K219" si="71">IF(J202="Moderado",5,IF(J202="Mayor",10,IF(J202="Catastrófico",20,0)))</f>
        <v>5</v>
      </c>
      <c r="L202" s="842" t="str">
        <f t="shared" ref="L202:L213" si="72">IF(M202=0,"",IF(M202&lt;=10,"Moderada",IF(M202&lt;=20,"Alta",IF(M202&lt;=100.5,"Extrema"))))</f>
        <v>Moderada</v>
      </c>
      <c r="M202" s="214">
        <f t="shared" ref="M202:M219" si="73">+I202*K202</f>
        <v>5</v>
      </c>
      <c r="N202" s="319" t="s">
        <v>651</v>
      </c>
      <c r="O202" s="390"/>
      <c r="P202" s="390"/>
      <c r="Q202" s="390"/>
      <c r="R202" s="390"/>
      <c r="S202" s="390"/>
      <c r="T202" s="390"/>
      <c r="U202" s="390"/>
      <c r="V202" s="390"/>
      <c r="W202" s="188"/>
      <c r="X202" s="740" t="s">
        <v>22</v>
      </c>
      <c r="Y202" s="743">
        <f t="shared" ref="Y202" si="74">IF(X202="Rara Vez",1,IF(X202="Improbable",2,IF(X202="Posible",3,IF(X202="Probable",4,IF(X202="Casi Seguro",5,0)))))</f>
        <v>1</v>
      </c>
      <c r="Z202" s="743" t="s">
        <v>11</v>
      </c>
      <c r="AA202" s="743">
        <f t="shared" ref="AA202" si="75">IF(Z202="Moderado",5,IF(Z202="Mayor",10,IF(Z202="Catastrófico",20,0)))</f>
        <v>5</v>
      </c>
      <c r="AB202" s="842" t="str">
        <f t="shared" ref="AB202" si="76">IF(AC202=0,"",IF(AC202&lt;=10,"Moderada",IF(AC202&lt;=20,"Alta",IF(AC202&lt;=100.5,"Extrema"))))</f>
        <v>Moderada</v>
      </c>
      <c r="AC202" s="197">
        <f t="shared" ref="AC202:AC219" si="77">+Y202*AA202</f>
        <v>5</v>
      </c>
      <c r="AD202" s="853" t="s">
        <v>123</v>
      </c>
      <c r="AE202" s="326" t="s">
        <v>652</v>
      </c>
      <c r="AF202" s="319" t="s">
        <v>653</v>
      </c>
      <c r="AG202" s="319" t="s">
        <v>452</v>
      </c>
      <c r="AH202" s="319" t="s">
        <v>205</v>
      </c>
      <c r="AI202" s="583" t="s">
        <v>824</v>
      </c>
    </row>
    <row r="203" spans="1:35" ht="51.75" customHeight="1" thickBot="1" x14ac:dyDescent="0.3">
      <c r="A203" s="639"/>
      <c r="B203" s="631" t="s">
        <v>260</v>
      </c>
      <c r="C203" s="537"/>
      <c r="D203" s="534"/>
      <c r="E203" s="532"/>
      <c r="F203" s="348" t="s">
        <v>251</v>
      </c>
      <c r="G203" s="354" t="s">
        <v>76</v>
      </c>
      <c r="H203" s="741"/>
      <c r="I203" s="638"/>
      <c r="J203" s="638"/>
      <c r="K203" s="638"/>
      <c r="L203" s="843"/>
      <c r="M203" s="215">
        <f t="shared" si="73"/>
        <v>0</v>
      </c>
      <c r="N203" s="327" t="s">
        <v>445</v>
      </c>
      <c r="O203" s="391"/>
      <c r="P203" s="391"/>
      <c r="Q203" s="391"/>
      <c r="R203" s="391"/>
      <c r="S203" s="391"/>
      <c r="T203" s="391"/>
      <c r="U203" s="391"/>
      <c r="V203" s="391"/>
      <c r="W203" s="189"/>
      <c r="X203" s="741"/>
      <c r="Y203" s="638"/>
      <c r="Z203" s="638"/>
      <c r="AA203" s="638"/>
      <c r="AB203" s="843"/>
      <c r="AC203" s="198">
        <f t="shared" si="77"/>
        <v>0</v>
      </c>
      <c r="AD203" s="854"/>
      <c r="AE203" s="315" t="s">
        <v>655</v>
      </c>
      <c r="AF203" s="320" t="s">
        <v>656</v>
      </c>
      <c r="AG203" s="772" t="s">
        <v>266</v>
      </c>
      <c r="AH203" s="320" t="s">
        <v>205</v>
      </c>
      <c r="AI203" s="541"/>
    </row>
    <row r="204" spans="1:35" ht="59.25" customHeight="1" thickBot="1" x14ac:dyDescent="0.3">
      <c r="A204" s="639"/>
      <c r="B204" s="631"/>
      <c r="C204" s="537"/>
      <c r="D204" s="534"/>
      <c r="E204" s="532"/>
      <c r="F204" s="348" t="s">
        <v>657</v>
      </c>
      <c r="G204" s="354" t="s">
        <v>215</v>
      </c>
      <c r="H204" s="741"/>
      <c r="I204" s="638"/>
      <c r="J204" s="638"/>
      <c r="K204" s="638"/>
      <c r="L204" s="843"/>
      <c r="M204" s="215">
        <f t="shared" si="73"/>
        <v>0</v>
      </c>
      <c r="N204" s="327" t="s">
        <v>658</v>
      </c>
      <c r="O204" s="391"/>
      <c r="P204" s="391"/>
      <c r="Q204" s="391"/>
      <c r="R204" s="391"/>
      <c r="S204" s="391"/>
      <c r="T204" s="391"/>
      <c r="U204" s="391"/>
      <c r="V204" s="391"/>
      <c r="W204" s="189"/>
      <c r="X204" s="741"/>
      <c r="Y204" s="638"/>
      <c r="Z204" s="638"/>
      <c r="AA204" s="638"/>
      <c r="AB204" s="843"/>
      <c r="AC204" s="198">
        <f t="shared" si="77"/>
        <v>0</v>
      </c>
      <c r="AD204" s="854"/>
      <c r="AE204" s="315" t="s">
        <v>659</v>
      </c>
      <c r="AF204" s="327" t="s">
        <v>660</v>
      </c>
      <c r="AG204" s="772"/>
      <c r="AH204" s="320" t="s">
        <v>205</v>
      </c>
      <c r="AI204" s="541"/>
    </row>
    <row r="205" spans="1:35" ht="81.75" customHeight="1" thickBot="1" x14ac:dyDescent="0.3">
      <c r="A205" s="639"/>
      <c r="B205" s="631"/>
      <c r="C205" s="537"/>
      <c r="D205" s="534"/>
      <c r="E205" s="532"/>
      <c r="F205" s="348" t="s">
        <v>661</v>
      </c>
      <c r="G205" s="354" t="s">
        <v>77</v>
      </c>
      <c r="H205" s="741"/>
      <c r="I205" s="638"/>
      <c r="J205" s="638"/>
      <c r="K205" s="638"/>
      <c r="L205" s="843"/>
      <c r="M205" s="215">
        <f t="shared" si="73"/>
        <v>0</v>
      </c>
      <c r="N205" s="327" t="s">
        <v>662</v>
      </c>
      <c r="O205" s="391"/>
      <c r="P205" s="391"/>
      <c r="Q205" s="391"/>
      <c r="R205" s="391"/>
      <c r="S205" s="391"/>
      <c r="T205" s="391"/>
      <c r="U205" s="391"/>
      <c r="V205" s="391"/>
      <c r="W205" s="189"/>
      <c r="X205" s="741"/>
      <c r="Y205" s="638"/>
      <c r="Z205" s="638"/>
      <c r="AA205" s="638"/>
      <c r="AB205" s="843"/>
      <c r="AC205" s="198">
        <f t="shared" si="77"/>
        <v>0</v>
      </c>
      <c r="AD205" s="854"/>
      <c r="AE205" s="315" t="s">
        <v>663</v>
      </c>
      <c r="AF205" s="320" t="s">
        <v>664</v>
      </c>
      <c r="AG205" s="772"/>
      <c r="AH205" s="320" t="s">
        <v>205</v>
      </c>
      <c r="AI205" s="541"/>
    </row>
    <row r="206" spans="1:35" ht="91.5" customHeight="1" thickBot="1" x14ac:dyDescent="0.3">
      <c r="A206" s="639"/>
      <c r="B206" s="631" t="s">
        <v>665</v>
      </c>
      <c r="C206" s="537"/>
      <c r="D206" s="534"/>
      <c r="E206" s="532"/>
      <c r="F206" s="348" t="s">
        <v>251</v>
      </c>
      <c r="G206" s="745" t="s">
        <v>280</v>
      </c>
      <c r="H206" s="741"/>
      <c r="I206" s="638"/>
      <c r="J206" s="638"/>
      <c r="K206" s="638"/>
      <c r="L206" s="843"/>
      <c r="M206" s="215">
        <f t="shared" si="73"/>
        <v>0</v>
      </c>
      <c r="N206" s="327" t="s">
        <v>351</v>
      </c>
      <c r="O206" s="391"/>
      <c r="P206" s="391"/>
      <c r="Q206" s="391"/>
      <c r="R206" s="391"/>
      <c r="S206" s="391"/>
      <c r="T206" s="391"/>
      <c r="U206" s="391"/>
      <c r="V206" s="391"/>
      <c r="W206" s="189"/>
      <c r="X206" s="741"/>
      <c r="Y206" s="638"/>
      <c r="Z206" s="638"/>
      <c r="AA206" s="638"/>
      <c r="AB206" s="843"/>
      <c r="AC206" s="198">
        <f t="shared" si="77"/>
        <v>0</v>
      </c>
      <c r="AD206" s="854"/>
      <c r="AE206" s="315" t="s">
        <v>352</v>
      </c>
      <c r="AF206" s="320" t="s">
        <v>362</v>
      </c>
      <c r="AG206" s="322" t="s">
        <v>331</v>
      </c>
      <c r="AH206" s="320" t="s">
        <v>228</v>
      </c>
      <c r="AI206" s="541"/>
    </row>
    <row r="207" spans="1:35" ht="78.75" customHeight="1" thickBot="1" x14ac:dyDescent="0.3">
      <c r="A207" s="639"/>
      <c r="B207" s="631"/>
      <c r="C207" s="537"/>
      <c r="D207" s="534"/>
      <c r="E207" s="532"/>
      <c r="F207" s="348" t="s">
        <v>657</v>
      </c>
      <c r="G207" s="836"/>
      <c r="H207" s="741"/>
      <c r="I207" s="638"/>
      <c r="J207" s="638"/>
      <c r="K207" s="638"/>
      <c r="L207" s="843"/>
      <c r="M207" s="215">
        <f t="shared" si="73"/>
        <v>0</v>
      </c>
      <c r="N207" s="327" t="s">
        <v>666</v>
      </c>
      <c r="O207" s="391"/>
      <c r="P207" s="391"/>
      <c r="Q207" s="391"/>
      <c r="R207" s="391"/>
      <c r="S207" s="391"/>
      <c r="T207" s="391"/>
      <c r="U207" s="391"/>
      <c r="V207" s="391"/>
      <c r="W207" s="189"/>
      <c r="X207" s="741"/>
      <c r="Y207" s="638"/>
      <c r="Z207" s="638"/>
      <c r="AA207" s="638"/>
      <c r="AB207" s="843"/>
      <c r="AC207" s="198">
        <f t="shared" si="77"/>
        <v>0</v>
      </c>
      <c r="AD207" s="854"/>
      <c r="AE207" s="315" t="s">
        <v>667</v>
      </c>
      <c r="AF207" s="320" t="s">
        <v>668</v>
      </c>
      <c r="AG207" s="322" t="s">
        <v>331</v>
      </c>
      <c r="AH207" s="320" t="s">
        <v>228</v>
      </c>
      <c r="AI207" s="541"/>
    </row>
    <row r="208" spans="1:35" ht="72.75" customHeight="1" thickBot="1" x14ac:dyDescent="0.3">
      <c r="A208" s="639"/>
      <c r="B208" s="631" t="s">
        <v>430</v>
      </c>
      <c r="C208" s="537"/>
      <c r="D208" s="534"/>
      <c r="E208" s="532"/>
      <c r="F208" s="366" t="s">
        <v>251</v>
      </c>
      <c r="G208" s="745" t="s">
        <v>75</v>
      </c>
      <c r="H208" s="741"/>
      <c r="I208" s="638"/>
      <c r="J208" s="638"/>
      <c r="K208" s="638"/>
      <c r="L208" s="843"/>
      <c r="M208" s="215">
        <f t="shared" si="73"/>
        <v>0</v>
      </c>
      <c r="N208" s="316" t="s">
        <v>938</v>
      </c>
      <c r="O208" s="391"/>
      <c r="P208" s="391"/>
      <c r="Q208" s="391"/>
      <c r="R208" s="391"/>
      <c r="S208" s="391"/>
      <c r="T208" s="391"/>
      <c r="U208" s="391"/>
      <c r="V208" s="391"/>
      <c r="W208" s="189"/>
      <c r="X208" s="741"/>
      <c r="Y208" s="638"/>
      <c r="Z208" s="638"/>
      <c r="AA208" s="638"/>
      <c r="AB208" s="843"/>
      <c r="AC208" s="198">
        <f t="shared" si="77"/>
        <v>0</v>
      </c>
      <c r="AD208" s="854"/>
      <c r="AE208" s="846" t="s">
        <v>941</v>
      </c>
      <c r="AF208" s="846" t="s">
        <v>447</v>
      </c>
      <c r="AG208" s="540" t="s">
        <v>942</v>
      </c>
      <c r="AH208" s="847" t="s">
        <v>197</v>
      </c>
      <c r="AI208" s="541"/>
    </row>
    <row r="209" spans="1:35" ht="86.25" customHeight="1" thickBot="1" x14ac:dyDescent="0.3">
      <c r="A209" s="639"/>
      <c r="B209" s="631"/>
      <c r="C209" s="537"/>
      <c r="D209" s="534"/>
      <c r="E209" s="532"/>
      <c r="F209" s="744" t="s">
        <v>669</v>
      </c>
      <c r="G209" s="837"/>
      <c r="H209" s="741"/>
      <c r="I209" s="638"/>
      <c r="J209" s="638"/>
      <c r="K209" s="638"/>
      <c r="L209" s="843"/>
      <c r="M209" s="215">
        <f t="shared" si="73"/>
        <v>0</v>
      </c>
      <c r="N209" s="316" t="s">
        <v>940</v>
      </c>
      <c r="O209" s="391"/>
      <c r="P209" s="391"/>
      <c r="Q209" s="391"/>
      <c r="R209" s="391"/>
      <c r="S209" s="391"/>
      <c r="T209" s="391"/>
      <c r="U209" s="391"/>
      <c r="V209" s="391"/>
      <c r="W209" s="189"/>
      <c r="X209" s="741"/>
      <c r="Y209" s="638"/>
      <c r="Z209" s="638"/>
      <c r="AA209" s="638"/>
      <c r="AB209" s="843"/>
      <c r="AC209" s="198">
        <f t="shared" si="77"/>
        <v>0</v>
      </c>
      <c r="AD209" s="854"/>
      <c r="AE209" s="846"/>
      <c r="AF209" s="846"/>
      <c r="AG209" s="540"/>
      <c r="AH209" s="847"/>
      <c r="AI209" s="541"/>
    </row>
    <row r="210" spans="1:35" ht="84.75" customHeight="1" thickBot="1" x14ac:dyDescent="0.3">
      <c r="A210" s="639"/>
      <c r="B210" s="631"/>
      <c r="C210" s="537"/>
      <c r="D210" s="534"/>
      <c r="E210" s="532"/>
      <c r="F210" s="744"/>
      <c r="G210" s="836"/>
      <c r="H210" s="741"/>
      <c r="I210" s="638"/>
      <c r="J210" s="638"/>
      <c r="K210" s="638"/>
      <c r="L210" s="843"/>
      <c r="M210" s="215">
        <f t="shared" si="73"/>
        <v>0</v>
      </c>
      <c r="N210" s="316" t="s">
        <v>671</v>
      </c>
      <c r="O210" s="391"/>
      <c r="P210" s="391"/>
      <c r="Q210" s="391"/>
      <c r="R210" s="391"/>
      <c r="S210" s="391"/>
      <c r="T210" s="391"/>
      <c r="U210" s="391"/>
      <c r="V210" s="391"/>
      <c r="W210" s="189"/>
      <c r="X210" s="741"/>
      <c r="Y210" s="638"/>
      <c r="Z210" s="638"/>
      <c r="AA210" s="638"/>
      <c r="AB210" s="843"/>
      <c r="AC210" s="198">
        <f t="shared" si="77"/>
        <v>0</v>
      </c>
      <c r="AD210" s="854"/>
      <c r="AE210" s="846"/>
      <c r="AF210" s="846"/>
      <c r="AG210" s="540"/>
      <c r="AH210" s="847"/>
      <c r="AI210" s="541"/>
    </row>
    <row r="211" spans="1:35" ht="48.75" customHeight="1" thickBot="1" x14ac:dyDescent="0.3">
      <c r="A211" s="639"/>
      <c r="B211" s="631" t="s">
        <v>672</v>
      </c>
      <c r="C211" s="537"/>
      <c r="D211" s="534"/>
      <c r="E211" s="532"/>
      <c r="F211" s="533" t="s">
        <v>673</v>
      </c>
      <c r="G211" s="745" t="s">
        <v>293</v>
      </c>
      <c r="H211" s="741"/>
      <c r="I211" s="638"/>
      <c r="J211" s="638"/>
      <c r="K211" s="638"/>
      <c r="L211" s="843"/>
      <c r="M211" s="215">
        <f t="shared" si="73"/>
        <v>0</v>
      </c>
      <c r="N211" s="315" t="s">
        <v>674</v>
      </c>
      <c r="O211" s="391"/>
      <c r="P211" s="391"/>
      <c r="Q211" s="391"/>
      <c r="R211" s="391"/>
      <c r="S211" s="391"/>
      <c r="T211" s="391"/>
      <c r="U211" s="391"/>
      <c r="V211" s="391"/>
      <c r="W211" s="189"/>
      <c r="X211" s="741"/>
      <c r="Y211" s="638"/>
      <c r="Z211" s="638"/>
      <c r="AA211" s="638"/>
      <c r="AB211" s="843"/>
      <c r="AC211" s="198">
        <f t="shared" si="77"/>
        <v>0</v>
      </c>
      <c r="AD211" s="854"/>
      <c r="AE211" s="315" t="s">
        <v>675</v>
      </c>
      <c r="AF211" s="327" t="s">
        <v>676</v>
      </c>
      <c r="AG211" s="315" t="s">
        <v>677</v>
      </c>
      <c r="AH211" s="327" t="s">
        <v>205</v>
      </c>
      <c r="AI211" s="541"/>
    </row>
    <row r="212" spans="1:35" ht="42" customHeight="1" thickBot="1" x14ac:dyDescent="0.3">
      <c r="A212" s="639"/>
      <c r="B212" s="635"/>
      <c r="C212" s="549"/>
      <c r="D212" s="634"/>
      <c r="E212" s="561"/>
      <c r="F212" s="747"/>
      <c r="G212" s="746"/>
      <c r="H212" s="742"/>
      <c r="I212" s="722"/>
      <c r="J212" s="722"/>
      <c r="K212" s="722"/>
      <c r="L212" s="844"/>
      <c r="M212" s="216">
        <f t="shared" si="73"/>
        <v>0</v>
      </c>
      <c r="N212" s="108" t="s">
        <v>678</v>
      </c>
      <c r="O212" s="395"/>
      <c r="P212" s="395"/>
      <c r="Q212" s="395"/>
      <c r="R212" s="395"/>
      <c r="S212" s="395"/>
      <c r="T212" s="395"/>
      <c r="U212" s="395"/>
      <c r="V212" s="395"/>
      <c r="W212" s="190"/>
      <c r="X212" s="742"/>
      <c r="Y212" s="722"/>
      <c r="Z212" s="722"/>
      <c r="AA212" s="722"/>
      <c r="AB212" s="844"/>
      <c r="AC212" s="199">
        <f t="shared" si="77"/>
        <v>0</v>
      </c>
      <c r="AD212" s="855"/>
      <c r="AE212" s="108" t="s">
        <v>679</v>
      </c>
      <c r="AF212" s="107" t="s">
        <v>680</v>
      </c>
      <c r="AG212" s="108" t="s">
        <v>677</v>
      </c>
      <c r="AH212" s="107" t="s">
        <v>205</v>
      </c>
      <c r="AI212" s="802"/>
    </row>
    <row r="213" spans="1:35" ht="85.5" customHeight="1" thickBot="1" x14ac:dyDescent="0.3">
      <c r="A213" s="639"/>
      <c r="B213" s="630" t="s">
        <v>110</v>
      </c>
      <c r="C213" s="632">
        <v>56</v>
      </c>
      <c r="D213" s="633" t="s">
        <v>681</v>
      </c>
      <c r="E213" s="560" t="s">
        <v>57</v>
      </c>
      <c r="F213" s="167" t="s">
        <v>682</v>
      </c>
      <c r="G213" s="839" t="s">
        <v>76</v>
      </c>
      <c r="H213" s="740" t="s">
        <v>22</v>
      </c>
      <c r="I213" s="743">
        <f t="shared" si="70"/>
        <v>1</v>
      </c>
      <c r="J213" s="743" t="s">
        <v>10</v>
      </c>
      <c r="K213" s="743">
        <f t="shared" si="71"/>
        <v>10</v>
      </c>
      <c r="L213" s="842" t="str">
        <f t="shared" si="72"/>
        <v>Moderada</v>
      </c>
      <c r="M213" s="214">
        <f t="shared" si="73"/>
        <v>10</v>
      </c>
      <c r="N213" s="851" t="s">
        <v>683</v>
      </c>
      <c r="O213" s="390"/>
      <c r="P213" s="390"/>
      <c r="Q213" s="390"/>
      <c r="R213" s="390"/>
      <c r="S213" s="390"/>
      <c r="T213" s="390"/>
      <c r="U213" s="390"/>
      <c r="V213" s="390"/>
      <c r="W213" s="188"/>
      <c r="X213" s="740" t="s">
        <v>22</v>
      </c>
      <c r="Y213" s="743">
        <f t="shared" ref="Y213:Y219" si="78">IF(X213="Rara Vez",1,IF(X213="Improbable",2,IF(X213="Posible",3,IF(X213="Probable",4,IF(X213="Casi Seguro",5,0)))))</f>
        <v>1</v>
      </c>
      <c r="Z213" s="743" t="s">
        <v>10</v>
      </c>
      <c r="AA213" s="743">
        <f t="shared" ref="AA213:AA219" si="79">IF(Z213="Moderado",5,IF(Z213="Mayor",10,IF(Z213="Catastrófico",20,0)))</f>
        <v>10</v>
      </c>
      <c r="AB213" s="842" t="str">
        <f t="shared" ref="AB213" si="80">IF(AC213=0,"",IF(AC213&lt;=10,"Moderada",IF(AC213&lt;=20,"Alta",IF(AC213&lt;=100.5,"Extrema"))))</f>
        <v>Moderada</v>
      </c>
      <c r="AC213" s="197">
        <f t="shared" si="77"/>
        <v>10</v>
      </c>
      <c r="AD213" s="853"/>
      <c r="AE213" s="845" t="s">
        <v>684</v>
      </c>
      <c r="AF213" s="848" t="s">
        <v>685</v>
      </c>
      <c r="AG213" s="850" t="s">
        <v>331</v>
      </c>
      <c r="AH213" s="848" t="s">
        <v>228</v>
      </c>
      <c r="AI213" s="583" t="s">
        <v>824</v>
      </c>
    </row>
    <row r="214" spans="1:35" ht="24" customHeight="1" thickBot="1" x14ac:dyDescent="0.3">
      <c r="A214" s="639"/>
      <c r="B214" s="631"/>
      <c r="C214" s="537"/>
      <c r="D214" s="534"/>
      <c r="E214" s="532"/>
      <c r="F214" s="348" t="s">
        <v>686</v>
      </c>
      <c r="G214" s="840"/>
      <c r="H214" s="741"/>
      <c r="I214" s="638">
        <f t="shared" si="70"/>
        <v>0</v>
      </c>
      <c r="J214" s="638"/>
      <c r="K214" s="638">
        <f t="shared" si="71"/>
        <v>0</v>
      </c>
      <c r="L214" s="843"/>
      <c r="M214" s="215">
        <f t="shared" si="73"/>
        <v>0</v>
      </c>
      <c r="N214" s="852"/>
      <c r="O214" s="391"/>
      <c r="P214" s="391"/>
      <c r="Q214" s="391"/>
      <c r="R214" s="391"/>
      <c r="S214" s="391"/>
      <c r="T214" s="391"/>
      <c r="U214" s="391"/>
      <c r="V214" s="391"/>
      <c r="W214" s="189"/>
      <c r="X214" s="741"/>
      <c r="Y214" s="638">
        <f t="shared" si="78"/>
        <v>0</v>
      </c>
      <c r="Z214" s="638"/>
      <c r="AA214" s="638">
        <f t="shared" si="79"/>
        <v>0</v>
      </c>
      <c r="AB214" s="843"/>
      <c r="AC214" s="198">
        <f t="shared" si="77"/>
        <v>0</v>
      </c>
      <c r="AD214" s="854"/>
      <c r="AE214" s="786"/>
      <c r="AF214" s="849"/>
      <c r="AG214" s="772"/>
      <c r="AH214" s="849"/>
      <c r="AI214" s="541"/>
    </row>
    <row r="215" spans="1:35" ht="33.75" customHeight="1" thickBot="1" x14ac:dyDescent="0.3">
      <c r="A215" s="639"/>
      <c r="B215" s="631"/>
      <c r="C215" s="537"/>
      <c r="D215" s="534"/>
      <c r="E215" s="532"/>
      <c r="F215" s="348" t="s">
        <v>687</v>
      </c>
      <c r="G215" s="840"/>
      <c r="H215" s="741"/>
      <c r="I215" s="638">
        <f t="shared" si="70"/>
        <v>0</v>
      </c>
      <c r="J215" s="638"/>
      <c r="K215" s="638">
        <f t="shared" si="71"/>
        <v>0</v>
      </c>
      <c r="L215" s="843"/>
      <c r="M215" s="215">
        <f t="shared" si="73"/>
        <v>0</v>
      </c>
      <c r="N215" s="852"/>
      <c r="O215" s="391"/>
      <c r="P215" s="391"/>
      <c r="Q215" s="391"/>
      <c r="R215" s="391"/>
      <c r="S215" s="391"/>
      <c r="T215" s="391"/>
      <c r="U215" s="391"/>
      <c r="V215" s="391"/>
      <c r="W215" s="189"/>
      <c r="X215" s="741"/>
      <c r="Y215" s="638">
        <f t="shared" si="78"/>
        <v>0</v>
      </c>
      <c r="Z215" s="638"/>
      <c r="AA215" s="638">
        <f t="shared" si="79"/>
        <v>0</v>
      </c>
      <c r="AB215" s="843"/>
      <c r="AC215" s="198">
        <f t="shared" si="77"/>
        <v>0</v>
      </c>
      <c r="AD215" s="854"/>
      <c r="AE215" s="786"/>
      <c r="AF215" s="849"/>
      <c r="AG215" s="772"/>
      <c r="AH215" s="849"/>
      <c r="AI215" s="541"/>
    </row>
    <row r="216" spans="1:35" ht="41.25" customHeight="1" thickBot="1" x14ac:dyDescent="0.3">
      <c r="A216" s="639"/>
      <c r="B216" s="631"/>
      <c r="C216" s="537"/>
      <c r="D216" s="534"/>
      <c r="E216" s="532"/>
      <c r="F216" s="348" t="s">
        <v>688</v>
      </c>
      <c r="G216" s="840"/>
      <c r="H216" s="741"/>
      <c r="I216" s="638">
        <f t="shared" si="70"/>
        <v>0</v>
      </c>
      <c r="J216" s="638"/>
      <c r="K216" s="638">
        <f t="shared" si="71"/>
        <v>0</v>
      </c>
      <c r="L216" s="843"/>
      <c r="M216" s="215">
        <f t="shared" si="73"/>
        <v>0</v>
      </c>
      <c r="N216" s="852"/>
      <c r="O216" s="391"/>
      <c r="P216" s="391"/>
      <c r="Q216" s="391"/>
      <c r="R216" s="391"/>
      <c r="S216" s="391"/>
      <c r="T216" s="391"/>
      <c r="U216" s="391"/>
      <c r="V216" s="391"/>
      <c r="W216" s="189"/>
      <c r="X216" s="741"/>
      <c r="Y216" s="638">
        <f t="shared" si="78"/>
        <v>0</v>
      </c>
      <c r="Z216" s="638"/>
      <c r="AA216" s="638">
        <f t="shared" si="79"/>
        <v>0</v>
      </c>
      <c r="AB216" s="843"/>
      <c r="AC216" s="198">
        <f t="shared" si="77"/>
        <v>0</v>
      </c>
      <c r="AD216" s="854"/>
      <c r="AE216" s="786"/>
      <c r="AF216" s="849"/>
      <c r="AG216" s="772"/>
      <c r="AH216" s="849"/>
      <c r="AI216" s="541"/>
    </row>
    <row r="217" spans="1:35" ht="39.75" customHeight="1" thickBot="1" x14ac:dyDescent="0.3">
      <c r="A217" s="639"/>
      <c r="B217" s="631"/>
      <c r="C217" s="537"/>
      <c r="D217" s="534"/>
      <c r="E217" s="532"/>
      <c r="F217" s="348" t="s">
        <v>689</v>
      </c>
      <c r="G217" s="840"/>
      <c r="H217" s="741"/>
      <c r="I217" s="638">
        <f t="shared" si="70"/>
        <v>0</v>
      </c>
      <c r="J217" s="638"/>
      <c r="K217" s="638">
        <f t="shared" si="71"/>
        <v>0</v>
      </c>
      <c r="L217" s="843"/>
      <c r="M217" s="215">
        <f t="shared" si="73"/>
        <v>0</v>
      </c>
      <c r="N217" s="852"/>
      <c r="O217" s="391"/>
      <c r="P217" s="391"/>
      <c r="Q217" s="391"/>
      <c r="R217" s="391"/>
      <c r="S217" s="391"/>
      <c r="T217" s="391"/>
      <c r="U217" s="391"/>
      <c r="V217" s="391"/>
      <c r="W217" s="189"/>
      <c r="X217" s="741"/>
      <c r="Y217" s="638">
        <f t="shared" si="78"/>
        <v>0</v>
      </c>
      <c r="Z217" s="638"/>
      <c r="AA217" s="638">
        <f t="shared" si="79"/>
        <v>0</v>
      </c>
      <c r="AB217" s="843"/>
      <c r="AC217" s="198">
        <f t="shared" si="77"/>
        <v>0</v>
      </c>
      <c r="AD217" s="854"/>
      <c r="AE217" s="786"/>
      <c r="AF217" s="849"/>
      <c r="AG217" s="772"/>
      <c r="AH217" s="849"/>
      <c r="AI217" s="541"/>
    </row>
    <row r="218" spans="1:35" ht="84.75" customHeight="1" thickBot="1" x14ac:dyDescent="0.3">
      <c r="A218" s="639"/>
      <c r="B218" s="631" t="s">
        <v>690</v>
      </c>
      <c r="C218" s="537"/>
      <c r="D218" s="534"/>
      <c r="E218" s="532"/>
      <c r="F218" s="366" t="s">
        <v>686</v>
      </c>
      <c r="G218" s="840"/>
      <c r="H218" s="741"/>
      <c r="I218" s="638">
        <f t="shared" si="70"/>
        <v>0</v>
      </c>
      <c r="J218" s="638"/>
      <c r="K218" s="638">
        <f t="shared" si="71"/>
        <v>0</v>
      </c>
      <c r="L218" s="843"/>
      <c r="M218" s="215">
        <f t="shared" si="73"/>
        <v>0</v>
      </c>
      <c r="N218" s="316" t="s">
        <v>938</v>
      </c>
      <c r="O218" s="391"/>
      <c r="P218" s="391"/>
      <c r="Q218" s="391"/>
      <c r="R218" s="391"/>
      <c r="S218" s="391"/>
      <c r="T218" s="391"/>
      <c r="U218" s="391"/>
      <c r="V218" s="391"/>
      <c r="W218" s="189"/>
      <c r="X218" s="741"/>
      <c r="Y218" s="638">
        <f t="shared" si="78"/>
        <v>0</v>
      </c>
      <c r="Z218" s="638"/>
      <c r="AA218" s="638">
        <f t="shared" si="79"/>
        <v>0</v>
      </c>
      <c r="AB218" s="843"/>
      <c r="AC218" s="198">
        <f t="shared" si="77"/>
        <v>0</v>
      </c>
      <c r="AD218" s="854"/>
      <c r="AE218" s="316" t="s">
        <v>941</v>
      </c>
      <c r="AF218" s="87" t="s">
        <v>447</v>
      </c>
      <c r="AG218" s="389" t="s">
        <v>942</v>
      </c>
      <c r="AH218" s="87" t="s">
        <v>197</v>
      </c>
      <c r="AI218" s="541"/>
    </row>
    <row r="219" spans="1:35" ht="151.5" customHeight="1" thickBot="1" x14ac:dyDescent="0.3">
      <c r="A219" s="640"/>
      <c r="B219" s="635"/>
      <c r="C219" s="549"/>
      <c r="D219" s="634"/>
      <c r="E219" s="561"/>
      <c r="F219" s="175" t="s">
        <v>691</v>
      </c>
      <c r="G219" s="841"/>
      <c r="H219" s="742"/>
      <c r="I219" s="722">
        <f t="shared" si="70"/>
        <v>0</v>
      </c>
      <c r="J219" s="722"/>
      <c r="K219" s="722">
        <f t="shared" si="71"/>
        <v>0</v>
      </c>
      <c r="L219" s="844"/>
      <c r="M219" s="216">
        <f t="shared" si="73"/>
        <v>0</v>
      </c>
      <c r="N219" s="164" t="s">
        <v>939</v>
      </c>
      <c r="O219" s="395"/>
      <c r="P219" s="395"/>
      <c r="Q219" s="395"/>
      <c r="R219" s="395"/>
      <c r="S219" s="395"/>
      <c r="T219" s="395"/>
      <c r="U219" s="395"/>
      <c r="V219" s="395"/>
      <c r="W219" s="190"/>
      <c r="X219" s="742"/>
      <c r="Y219" s="722">
        <f t="shared" si="78"/>
        <v>0</v>
      </c>
      <c r="Z219" s="722"/>
      <c r="AA219" s="722">
        <f t="shared" si="79"/>
        <v>0</v>
      </c>
      <c r="AB219" s="844"/>
      <c r="AC219" s="199">
        <f t="shared" si="77"/>
        <v>0</v>
      </c>
      <c r="AD219" s="855"/>
      <c r="AE219" s="164" t="s">
        <v>693</v>
      </c>
      <c r="AF219" s="325" t="s">
        <v>694</v>
      </c>
      <c r="AG219" s="165" t="s">
        <v>943</v>
      </c>
      <c r="AH219" s="105" t="s">
        <v>205</v>
      </c>
      <c r="AI219" s="802"/>
    </row>
    <row r="221" spans="1:35" ht="89.25" customHeight="1" x14ac:dyDescent="0.25"/>
    <row r="283" spans="1:35" ht="15" thickBot="1" x14ac:dyDescent="0.3">
      <c r="A283" s="110"/>
      <c r="B283" s="80"/>
      <c r="C283" s="80"/>
      <c r="D283" s="80"/>
      <c r="E283" s="111"/>
      <c r="F283" s="110"/>
      <c r="G283" s="80"/>
      <c r="H283" s="80"/>
      <c r="I283" s="80"/>
      <c r="J283" s="80"/>
      <c r="K283" s="80"/>
      <c r="L283" s="80"/>
      <c r="M283" s="80"/>
      <c r="N283" s="80"/>
      <c r="O283" s="80"/>
      <c r="P283" s="80"/>
      <c r="Q283" s="80"/>
      <c r="R283" s="80"/>
      <c r="S283" s="80"/>
      <c r="T283" s="80"/>
      <c r="U283" s="80"/>
      <c r="V283" s="80"/>
      <c r="W283" s="80"/>
      <c r="X283" s="80"/>
      <c r="Y283" s="80"/>
      <c r="Z283" s="80"/>
      <c r="AA283" s="80"/>
      <c r="AB283" s="80"/>
      <c r="AC283" s="111"/>
      <c r="AD283" s="112"/>
      <c r="AE283" s="85"/>
      <c r="AF283" s="85"/>
      <c r="AG283" s="85"/>
      <c r="AH283" s="85"/>
      <c r="AI283" s="113"/>
    </row>
    <row r="284" spans="1:35" ht="15" thickBot="1" x14ac:dyDescent="0.3">
      <c r="A284" s="112"/>
      <c r="B284" s="85"/>
      <c r="C284" s="85"/>
      <c r="D284" s="85"/>
      <c r="E284" s="113"/>
      <c r="F284" s="112"/>
      <c r="G284" s="85"/>
      <c r="H284" s="85"/>
      <c r="I284" s="85"/>
      <c r="J284" s="85"/>
      <c r="K284" s="85"/>
      <c r="L284" s="85"/>
      <c r="M284" s="85"/>
      <c r="N284" s="85"/>
      <c r="O284" s="85"/>
      <c r="P284" s="85"/>
      <c r="Q284" s="85"/>
      <c r="R284" s="85"/>
      <c r="S284" s="85"/>
      <c r="T284" s="85"/>
      <c r="U284" s="85"/>
      <c r="V284" s="85"/>
      <c r="W284" s="85"/>
      <c r="X284" s="85"/>
      <c r="Y284" s="85"/>
      <c r="Z284" s="85"/>
      <c r="AA284" s="85"/>
      <c r="AB284" s="85"/>
      <c r="AC284" s="113"/>
      <c r="AD284" s="152"/>
      <c r="AE284" s="153"/>
      <c r="AF284" s="153"/>
      <c r="AG284" s="153"/>
      <c r="AH284" s="153"/>
      <c r="AI284" s="154"/>
    </row>
    <row r="1048234" spans="7:7" ht="20.25" x14ac:dyDescent="0.25">
      <c r="G1048234" s="7" t="s">
        <v>75</v>
      </c>
    </row>
    <row r="1048235" spans="7:7" ht="20.25" x14ac:dyDescent="0.25">
      <c r="G1048235" s="7" t="s">
        <v>76</v>
      </c>
    </row>
    <row r="1048236" spans="7:7" ht="20.25" x14ac:dyDescent="0.25">
      <c r="G1048236" s="7" t="s">
        <v>83</v>
      </c>
    </row>
    <row r="1048237" spans="7:7" ht="20.25" x14ac:dyDescent="0.25">
      <c r="G1048237" s="7" t="s">
        <v>84</v>
      </c>
    </row>
    <row r="1048238" spans="7:7" ht="20.25" x14ac:dyDescent="0.25">
      <c r="G1048238" s="7" t="s">
        <v>85</v>
      </c>
    </row>
    <row r="1048239" spans="7:7" ht="20.25" x14ac:dyDescent="0.25">
      <c r="G1048239" s="7" t="s">
        <v>86</v>
      </c>
    </row>
    <row r="1048240" spans="7:7" ht="20.25" x14ac:dyDescent="0.25">
      <c r="G1048240" s="7" t="s">
        <v>87</v>
      </c>
    </row>
    <row r="1048241" spans="7:7" ht="20.25" x14ac:dyDescent="0.25">
      <c r="G1048241" s="7" t="s">
        <v>106</v>
      </c>
    </row>
    <row r="1048242" spans="7:7" ht="20.25" x14ac:dyDescent="0.25">
      <c r="G1048242" s="7" t="s">
        <v>88</v>
      </c>
    </row>
    <row r="1048243" spans="7:7" ht="20.25" x14ac:dyDescent="0.25">
      <c r="G1048243" s="7" t="s">
        <v>89</v>
      </c>
    </row>
    <row r="1048244" spans="7:7" ht="20.25" x14ac:dyDescent="0.25">
      <c r="G1048244" s="7" t="s">
        <v>97</v>
      </c>
    </row>
    <row r="1048245" spans="7:7" ht="20.25" x14ac:dyDescent="0.25">
      <c r="G1048245" s="7" t="s">
        <v>90</v>
      </c>
    </row>
    <row r="1048246" spans="7:7" ht="20.25" x14ac:dyDescent="0.25">
      <c r="G1048246" s="7" t="s">
        <v>91</v>
      </c>
    </row>
    <row r="1048247" spans="7:7" ht="20.25" x14ac:dyDescent="0.25">
      <c r="G1048247" s="7" t="s">
        <v>92</v>
      </c>
    </row>
    <row r="1048248" spans="7:7" ht="20.25" x14ac:dyDescent="0.25">
      <c r="G1048248" s="7" t="s">
        <v>93</v>
      </c>
    </row>
    <row r="1048249" spans="7:7" ht="20.25" x14ac:dyDescent="0.25">
      <c r="G1048249" s="7" t="s">
        <v>94</v>
      </c>
    </row>
    <row r="1048250" spans="7:7" ht="20.25" x14ac:dyDescent="0.25">
      <c r="G1048250" s="7" t="s">
        <v>95</v>
      </c>
    </row>
    <row r="1048251" spans="7:7" ht="20.25" x14ac:dyDescent="0.25">
      <c r="G1048251" s="7" t="s">
        <v>96</v>
      </c>
    </row>
  </sheetData>
  <autoFilter ref="A8:AK61" xr:uid="{E4C2929A-0E24-4116-AEDA-54EF7F307FA8}">
    <filterColumn colId="0" showButton="0"/>
    <filterColumn colId="7" showButton="0"/>
    <filterColumn colId="9" showButton="0"/>
    <filterColumn colId="11" showButton="0"/>
    <filterColumn colId="14" showButton="0"/>
    <filterColumn colId="16" showButton="0"/>
    <filterColumn colId="18" showButton="0"/>
    <filterColumn colId="20" showButton="0"/>
    <filterColumn colId="23" showButton="0"/>
    <filterColumn colId="25" showButton="0"/>
    <filterColumn colId="27" showButton="0"/>
  </autoFilter>
  <mergeCells count="963">
    <mergeCell ref="G132:G134"/>
    <mergeCell ref="AE86:AE88"/>
    <mergeCell ref="AF86:AF88"/>
    <mergeCell ref="AG86:AG88"/>
    <mergeCell ref="AH86:AH88"/>
    <mergeCell ref="AI86:AI88"/>
    <mergeCell ref="S94:S96"/>
    <mergeCell ref="T94:T96"/>
    <mergeCell ref="U94:U96"/>
    <mergeCell ref="Q97:Q99"/>
    <mergeCell ref="R97:R99"/>
    <mergeCell ref="S97:S99"/>
    <mergeCell ref="T97:T99"/>
    <mergeCell ref="U97:U99"/>
    <mergeCell ref="Q100:Q103"/>
    <mergeCell ref="R100:R103"/>
    <mergeCell ref="S100:S103"/>
    <mergeCell ref="T100:T103"/>
    <mergeCell ref="U100:U103"/>
    <mergeCell ref="Z120:Z123"/>
    <mergeCell ref="AA120:AA123"/>
    <mergeCell ref="AB120:AB123"/>
    <mergeCell ref="J116:J119"/>
    <mergeCell ref="H124:H125"/>
    <mergeCell ref="AI213:AI219"/>
    <mergeCell ref="AI202:AI212"/>
    <mergeCell ref="AE196:AE197"/>
    <mergeCell ref="M196:M197"/>
    <mergeCell ref="N111:N112"/>
    <mergeCell ref="AE213:AE217"/>
    <mergeCell ref="AE208:AE210"/>
    <mergeCell ref="AF208:AF210"/>
    <mergeCell ref="AG208:AG210"/>
    <mergeCell ref="AH208:AH210"/>
    <mergeCell ref="AF213:AF217"/>
    <mergeCell ref="AG213:AG217"/>
    <mergeCell ref="AH213:AH217"/>
    <mergeCell ref="AB202:AB212"/>
    <mergeCell ref="X213:X219"/>
    <mergeCell ref="Y213:Y219"/>
    <mergeCell ref="Z213:Z219"/>
    <mergeCell ref="AA213:AA219"/>
    <mergeCell ref="AB213:AB219"/>
    <mergeCell ref="N213:N217"/>
    <mergeCell ref="AD213:AD219"/>
    <mergeCell ref="AD202:AD212"/>
    <mergeCell ref="AF196:AF197"/>
    <mergeCell ref="AG196:AG197"/>
    <mergeCell ref="G213:G219"/>
    <mergeCell ref="H202:H212"/>
    <mergeCell ref="I202:I212"/>
    <mergeCell ref="J202:J212"/>
    <mergeCell ref="K202:K212"/>
    <mergeCell ref="L202:L212"/>
    <mergeCell ref="H213:H219"/>
    <mergeCell ref="I213:I219"/>
    <mergeCell ref="J213:J219"/>
    <mergeCell ref="K213:K219"/>
    <mergeCell ref="L213:L219"/>
    <mergeCell ref="AE194:AE195"/>
    <mergeCell ref="AF194:AF195"/>
    <mergeCell ref="AG194:AG195"/>
    <mergeCell ref="AH194:AH195"/>
    <mergeCell ref="AI194:AI195"/>
    <mergeCell ref="AE189:AE190"/>
    <mergeCell ref="AI196:AI197"/>
    <mergeCell ref="G206:G207"/>
    <mergeCell ref="G208:G210"/>
    <mergeCell ref="AB198:AB201"/>
    <mergeCell ref="AC198:AC201"/>
    <mergeCell ref="AD198:AD201"/>
    <mergeCell ref="AI198:AI201"/>
    <mergeCell ref="AG203:AG205"/>
    <mergeCell ref="AH196:AH197"/>
    <mergeCell ref="AG189:AG190"/>
    <mergeCell ref="AH189:AH190"/>
    <mergeCell ref="X194:X195"/>
    <mergeCell ref="AC189:AC190"/>
    <mergeCell ref="AD189:AD190"/>
    <mergeCell ref="AC191:AC193"/>
    <mergeCell ref="AI189:AI190"/>
    <mergeCell ref="AG191:AG193"/>
    <mergeCell ref="AH191:AH193"/>
    <mergeCell ref="AI191:AI193"/>
    <mergeCell ref="AE192:AE193"/>
    <mergeCell ref="AF192:AF193"/>
    <mergeCell ref="N196:N197"/>
    <mergeCell ref="M194:M195"/>
    <mergeCell ref="N194:N195"/>
    <mergeCell ref="M191:M193"/>
    <mergeCell ref="N191:N193"/>
    <mergeCell ref="AD191:AD193"/>
    <mergeCell ref="X196:X197"/>
    <mergeCell ref="Y196:Y197"/>
    <mergeCell ref="Z196:Z197"/>
    <mergeCell ref="AA196:AA197"/>
    <mergeCell ref="AB196:AB197"/>
    <mergeCell ref="AC196:AC197"/>
    <mergeCell ref="AD196:AD197"/>
    <mergeCell ref="Y194:Y195"/>
    <mergeCell ref="Z194:Z195"/>
    <mergeCell ref="AA194:AA195"/>
    <mergeCell ref="AB194:AB195"/>
    <mergeCell ref="AC194:AC195"/>
    <mergeCell ref="AD194:AD195"/>
    <mergeCell ref="AA191:AA193"/>
    <mergeCell ref="AB191:AB193"/>
    <mergeCell ref="E194:E195"/>
    <mergeCell ref="G194:G195"/>
    <mergeCell ref="G196:G197"/>
    <mergeCell ref="H189:H190"/>
    <mergeCell ref="I189:I190"/>
    <mergeCell ref="J189:J190"/>
    <mergeCell ref="K189:K190"/>
    <mergeCell ref="L189:L190"/>
    <mergeCell ref="H191:H193"/>
    <mergeCell ref="I191:I193"/>
    <mergeCell ref="J191:J193"/>
    <mergeCell ref="K191:K193"/>
    <mergeCell ref="L191:L193"/>
    <mergeCell ref="H194:H195"/>
    <mergeCell ref="I194:I195"/>
    <mergeCell ref="J194:J195"/>
    <mergeCell ref="K194:K195"/>
    <mergeCell ref="L194:L195"/>
    <mergeCell ref="H196:H197"/>
    <mergeCell ref="I196:I197"/>
    <mergeCell ref="J196:J197"/>
    <mergeCell ref="K196:K197"/>
    <mergeCell ref="L196:L197"/>
    <mergeCell ref="J124:J125"/>
    <mergeCell ref="L124:L125"/>
    <mergeCell ref="X189:X190"/>
    <mergeCell ref="Y189:Y190"/>
    <mergeCell ref="Z189:Z190"/>
    <mergeCell ref="AA189:AA190"/>
    <mergeCell ref="AB189:AB190"/>
    <mergeCell ref="N122:N123"/>
    <mergeCell ref="N120:N121"/>
    <mergeCell ref="X120:X123"/>
    <mergeCell ref="L143:L146"/>
    <mergeCell ref="M143:M146"/>
    <mergeCell ref="U143:U146"/>
    <mergeCell ref="Z156:Z161"/>
    <mergeCell ref="U172:U174"/>
    <mergeCell ref="K187:K188"/>
    <mergeCell ref="V187:V188"/>
    <mergeCell ref="X187:X188"/>
    <mergeCell ref="Y187:Y188"/>
    <mergeCell ref="Z187:Z188"/>
    <mergeCell ref="K175:K180"/>
    <mergeCell ref="K143:K146"/>
    <mergeCell ref="H151:H155"/>
    <mergeCell ref="I151:I155"/>
    <mergeCell ref="J151:J155"/>
    <mergeCell ref="K151:K155"/>
    <mergeCell ref="Y156:Y161"/>
    <mergeCell ref="E189:E190"/>
    <mergeCell ref="D191:D193"/>
    <mergeCell ref="E191:E193"/>
    <mergeCell ref="G191:G193"/>
    <mergeCell ref="X191:X193"/>
    <mergeCell ref="Y191:Y193"/>
    <mergeCell ref="D151:D155"/>
    <mergeCell ref="E151:E155"/>
    <mergeCell ref="L151:L155"/>
    <mergeCell ref="M151:M155"/>
    <mergeCell ref="I156:I161"/>
    <mergeCell ref="J156:J161"/>
    <mergeCell ref="K156:K161"/>
    <mergeCell ref="V156:V161"/>
    <mergeCell ref="X156:X161"/>
    <mergeCell ref="H162:H164"/>
    <mergeCell ref="I162:I164"/>
    <mergeCell ref="J162:J164"/>
    <mergeCell ref="K162:K164"/>
    <mergeCell ref="Z191:Z193"/>
    <mergeCell ref="AA109:AA112"/>
    <mergeCell ref="G111:G112"/>
    <mergeCell ref="E109:E112"/>
    <mergeCell ref="H120:H123"/>
    <mergeCell ref="I120:I123"/>
    <mergeCell ref="J120:J123"/>
    <mergeCell ref="K120:K123"/>
    <mergeCell ref="L120:L123"/>
    <mergeCell ref="M120:M123"/>
    <mergeCell ref="H139:H142"/>
    <mergeCell ref="I139:I142"/>
    <mergeCell ref="J139:J142"/>
    <mergeCell ref="K139:K142"/>
    <mergeCell ref="J147:J150"/>
    <mergeCell ref="K147:K150"/>
    <mergeCell ref="V147:V150"/>
    <mergeCell ref="Y120:Y123"/>
    <mergeCell ref="H130:H134"/>
    <mergeCell ref="I130:I134"/>
    <mergeCell ref="J130:J134"/>
    <mergeCell ref="K130:K134"/>
    <mergeCell ref="Y126:Y129"/>
    <mergeCell ref="Z126:Z129"/>
    <mergeCell ref="AB109:AB112"/>
    <mergeCell ref="X113:X115"/>
    <mergeCell ref="Y113:Y115"/>
    <mergeCell ref="AA113:AA115"/>
    <mergeCell ref="AB113:AB115"/>
    <mergeCell ref="Z113:Z115"/>
    <mergeCell ref="X116:X119"/>
    <mergeCell ref="Y116:Y119"/>
    <mergeCell ref="Z116:Z119"/>
    <mergeCell ref="AA116:AA119"/>
    <mergeCell ref="AB116:AB119"/>
    <mergeCell ref="Z109:Z112"/>
    <mergeCell ref="AD116:AD119"/>
    <mergeCell ref="AI116:AI119"/>
    <mergeCell ref="AE100:AE103"/>
    <mergeCell ref="AF100:AF103"/>
    <mergeCell ref="AG100:AG103"/>
    <mergeCell ref="AH100:AH103"/>
    <mergeCell ref="AI100:AI103"/>
    <mergeCell ref="AD104:AD106"/>
    <mergeCell ref="AE104:AE106"/>
    <mergeCell ref="AF104:AF106"/>
    <mergeCell ref="AG104:AG106"/>
    <mergeCell ref="AH104:AH106"/>
    <mergeCell ref="AI104:AI106"/>
    <mergeCell ref="AB100:AB103"/>
    <mergeCell ref="AD120:AD123"/>
    <mergeCell ref="AI120:AI123"/>
    <mergeCell ref="M189:M190"/>
    <mergeCell ref="N189:N190"/>
    <mergeCell ref="AA126:AA129"/>
    <mergeCell ref="X124:X125"/>
    <mergeCell ref="Z124:Z125"/>
    <mergeCell ref="AB124:AB125"/>
    <mergeCell ref="AD124:AD125"/>
    <mergeCell ref="AI124:AI125"/>
    <mergeCell ref="X139:X142"/>
    <mergeCell ref="Y139:Y142"/>
    <mergeCell ref="Z139:Z142"/>
    <mergeCell ref="AA139:AA142"/>
    <mergeCell ref="AB139:AB142"/>
    <mergeCell ref="X147:X150"/>
    <mergeCell ref="Y147:Y150"/>
    <mergeCell ref="AD100:AD103"/>
    <mergeCell ref="AD109:AD112"/>
    <mergeCell ref="AI109:AI111"/>
    <mergeCell ref="AD113:AD115"/>
    <mergeCell ref="AI113:AI115"/>
    <mergeCell ref="X126:X129"/>
    <mergeCell ref="H126:H129"/>
    <mergeCell ref="I126:I129"/>
    <mergeCell ref="J126:J129"/>
    <mergeCell ref="K126:K129"/>
    <mergeCell ref="L126:L129"/>
    <mergeCell ref="AI73:AI78"/>
    <mergeCell ref="I86:I90"/>
    <mergeCell ref="Y86:Y90"/>
    <mergeCell ref="AD86:AD90"/>
    <mergeCell ref="X86:X90"/>
    <mergeCell ref="Z86:Z90"/>
    <mergeCell ref="AB86:AB90"/>
    <mergeCell ref="X91:X93"/>
    <mergeCell ref="Z91:Z93"/>
    <mergeCell ref="AB91:AB93"/>
    <mergeCell ref="Y91:Y93"/>
    <mergeCell ref="J91:J93"/>
    <mergeCell ref="Q86:Q90"/>
    <mergeCell ref="R86:R90"/>
    <mergeCell ref="S86:S90"/>
    <mergeCell ref="T86:T90"/>
    <mergeCell ref="U86:U90"/>
    <mergeCell ref="Q91:Q93"/>
    <mergeCell ref="R91:R93"/>
    <mergeCell ref="T91:T93"/>
    <mergeCell ref="U91:U93"/>
    <mergeCell ref="AD62:AD63"/>
    <mergeCell ref="AI64:AI68"/>
    <mergeCell ref="AI69:AI72"/>
    <mergeCell ref="AI52:AI57"/>
    <mergeCell ref="AI59:AI61"/>
    <mergeCell ref="AD52:AD57"/>
    <mergeCell ref="AE53:AE54"/>
    <mergeCell ref="AF53:AF54"/>
    <mergeCell ref="AG53:AG54"/>
    <mergeCell ref="AH53:AH54"/>
    <mergeCell ref="AE55:AE56"/>
    <mergeCell ref="AF55:AF56"/>
    <mergeCell ref="AG55:AG56"/>
    <mergeCell ref="AH55:AH56"/>
    <mergeCell ref="AD69:AD72"/>
    <mergeCell ref="AD59:AD61"/>
    <mergeCell ref="AE59:AE61"/>
    <mergeCell ref="AF59:AF61"/>
    <mergeCell ref="AG59:AG61"/>
    <mergeCell ref="AH59:AH61"/>
    <mergeCell ref="AE62:AE63"/>
    <mergeCell ref="AF62:AF63"/>
    <mergeCell ref="AG62:AG63"/>
    <mergeCell ref="AH62:AH63"/>
    <mergeCell ref="AI32:AI33"/>
    <mergeCell ref="AI35:AI37"/>
    <mergeCell ref="AE41:AE42"/>
    <mergeCell ref="AF41:AF42"/>
    <mergeCell ref="AG41:AG42"/>
    <mergeCell ref="AH41:AH42"/>
    <mergeCell ref="AI41:AI42"/>
    <mergeCell ref="AI38:AI40"/>
    <mergeCell ref="AI62:AI63"/>
    <mergeCell ref="AI29:AI31"/>
    <mergeCell ref="AB25:AB28"/>
    <mergeCell ref="G44:G51"/>
    <mergeCell ref="H44:H51"/>
    <mergeCell ref="J44:J51"/>
    <mergeCell ref="L44:L51"/>
    <mergeCell ref="X44:X51"/>
    <mergeCell ref="Z44:Z51"/>
    <mergeCell ref="AB44:AB51"/>
    <mergeCell ref="N48:N51"/>
    <mergeCell ref="AI44:AI51"/>
    <mergeCell ref="AD44:AD51"/>
    <mergeCell ref="AE44:AE45"/>
    <mergeCell ref="AF44:AF45"/>
    <mergeCell ref="AG44:AG45"/>
    <mergeCell ref="AH44:AH45"/>
    <mergeCell ref="L38:L40"/>
    <mergeCell ref="AI25:AI28"/>
    <mergeCell ref="H32:H33"/>
    <mergeCell ref="J32:J33"/>
    <mergeCell ref="L32:L33"/>
    <mergeCell ref="AD32:AD33"/>
    <mergeCell ref="AD35:AD37"/>
    <mergeCell ref="X32:X33"/>
    <mergeCell ref="AE23:AE24"/>
    <mergeCell ref="AF23:AF24"/>
    <mergeCell ref="AG23:AG24"/>
    <mergeCell ref="AH23:AH24"/>
    <mergeCell ref="AI23:AI24"/>
    <mergeCell ref="H23:H24"/>
    <mergeCell ref="J23:J24"/>
    <mergeCell ref="L23:L24"/>
    <mergeCell ref="X23:X24"/>
    <mergeCell ref="Z23:Z24"/>
    <mergeCell ref="AB23:AB24"/>
    <mergeCell ref="AD23:AD24"/>
    <mergeCell ref="F199:F200"/>
    <mergeCell ref="X198:X201"/>
    <mergeCell ref="Y198:Y201"/>
    <mergeCell ref="Z198:Z201"/>
    <mergeCell ref="AA198:AA201"/>
    <mergeCell ref="X202:X212"/>
    <mergeCell ref="Y202:Y212"/>
    <mergeCell ref="Z202:Z212"/>
    <mergeCell ref="AA202:AA212"/>
    <mergeCell ref="H198:H201"/>
    <mergeCell ref="I198:I201"/>
    <mergeCell ref="J198:J201"/>
    <mergeCell ref="K198:K201"/>
    <mergeCell ref="L198:L201"/>
    <mergeCell ref="M198:M201"/>
    <mergeCell ref="F209:F210"/>
    <mergeCell ref="G211:G212"/>
    <mergeCell ref="F211:F212"/>
    <mergeCell ref="Z100:Z103"/>
    <mergeCell ref="E124:E125"/>
    <mergeCell ref="F124:F125"/>
    <mergeCell ref="G124:G125"/>
    <mergeCell ref="L109:L112"/>
    <mergeCell ref="K109:K112"/>
    <mergeCell ref="M109:M112"/>
    <mergeCell ref="K113:K115"/>
    <mergeCell ref="L113:L115"/>
    <mergeCell ref="M113:M115"/>
    <mergeCell ref="K116:K119"/>
    <mergeCell ref="L116:L119"/>
    <mergeCell ref="M116:M119"/>
    <mergeCell ref="H109:H112"/>
    <mergeCell ref="I109:I112"/>
    <mergeCell ref="J109:J112"/>
    <mergeCell ref="H113:H115"/>
    <mergeCell ref="I113:I115"/>
    <mergeCell ref="H100:H103"/>
    <mergeCell ref="I100:I103"/>
    <mergeCell ref="J100:J103"/>
    <mergeCell ref="L100:L103"/>
    <mergeCell ref="E100:E103"/>
    <mergeCell ref="G101:G103"/>
    <mergeCell ref="E113:E115"/>
    <mergeCell ref="D116:D119"/>
    <mergeCell ref="E116:E119"/>
    <mergeCell ref="C120:C123"/>
    <mergeCell ref="D120:D123"/>
    <mergeCell ref="E120:E123"/>
    <mergeCell ref="C109:C112"/>
    <mergeCell ref="X100:X103"/>
    <mergeCell ref="Y97:Y99"/>
    <mergeCell ref="Y100:Y103"/>
    <mergeCell ref="D100:D103"/>
    <mergeCell ref="F102:F103"/>
    <mergeCell ref="N118:N119"/>
    <mergeCell ref="J113:J115"/>
    <mergeCell ref="H116:H119"/>
    <mergeCell ref="I116:I119"/>
    <mergeCell ref="X109:X112"/>
    <mergeCell ref="Y109:Y112"/>
    <mergeCell ref="I104:I106"/>
    <mergeCell ref="Q104:Q106"/>
    <mergeCell ref="R104:R106"/>
    <mergeCell ref="S104:S106"/>
    <mergeCell ref="T104:T106"/>
    <mergeCell ref="X97:X99"/>
    <mergeCell ref="AI79:AI85"/>
    <mergeCell ref="AD79:AD85"/>
    <mergeCell ref="G87:G89"/>
    <mergeCell ref="G91:G92"/>
    <mergeCell ref="H86:H90"/>
    <mergeCell ref="H91:H93"/>
    <mergeCell ref="H94:H96"/>
    <mergeCell ref="H97:H99"/>
    <mergeCell ref="J97:J99"/>
    <mergeCell ref="I97:I99"/>
    <mergeCell ref="I94:I96"/>
    <mergeCell ref="I91:I93"/>
    <mergeCell ref="AE82:AE83"/>
    <mergeCell ref="AF82:AF83"/>
    <mergeCell ref="AG82:AG83"/>
    <mergeCell ref="AH82:AH83"/>
    <mergeCell ref="X94:X96"/>
    <mergeCell ref="Z94:Z96"/>
    <mergeCell ref="AB94:AB96"/>
    <mergeCell ref="Y94:Y96"/>
    <mergeCell ref="J94:J96"/>
    <mergeCell ref="AD91:AD93"/>
    <mergeCell ref="AD94:AD96"/>
    <mergeCell ref="AD97:AD99"/>
    <mergeCell ref="Z97:Z99"/>
    <mergeCell ref="AB97:AB99"/>
    <mergeCell ref="AD73:AD78"/>
    <mergeCell ref="G79:G85"/>
    <mergeCell ref="H79:H85"/>
    <mergeCell ref="J79:J85"/>
    <mergeCell ref="L79:L85"/>
    <mergeCell ref="X79:X85"/>
    <mergeCell ref="Z79:Z85"/>
    <mergeCell ref="AB79:AB85"/>
    <mergeCell ref="J86:J90"/>
    <mergeCell ref="L86:L90"/>
    <mergeCell ref="H73:H78"/>
    <mergeCell ref="J73:J78"/>
    <mergeCell ref="L73:L78"/>
    <mergeCell ref="X73:X78"/>
    <mergeCell ref="Z73:Z78"/>
    <mergeCell ref="AB73:AB78"/>
    <mergeCell ref="L91:L93"/>
    <mergeCell ref="L94:L96"/>
    <mergeCell ref="L97:L99"/>
    <mergeCell ref="Q94:Q96"/>
    <mergeCell ref="R94:R96"/>
    <mergeCell ref="S91:S93"/>
    <mergeCell ref="Z59:Z61"/>
    <mergeCell ref="AB59:AB61"/>
    <mergeCell ref="X69:X72"/>
    <mergeCell ref="Z69:Z72"/>
    <mergeCell ref="J69:J72"/>
    <mergeCell ref="L69:L72"/>
    <mergeCell ref="AB69:AB72"/>
    <mergeCell ref="H52:H57"/>
    <mergeCell ref="J52:J57"/>
    <mergeCell ref="L52:L57"/>
    <mergeCell ref="X52:X57"/>
    <mergeCell ref="Z52:Z57"/>
    <mergeCell ref="AB52:AB57"/>
    <mergeCell ref="AD65:AD68"/>
    <mergeCell ref="H59:H61"/>
    <mergeCell ref="C52:C57"/>
    <mergeCell ref="D52:D57"/>
    <mergeCell ref="J59:J61"/>
    <mergeCell ref="L59:L61"/>
    <mergeCell ref="G52:G57"/>
    <mergeCell ref="N53:N54"/>
    <mergeCell ref="N55:N56"/>
    <mergeCell ref="H64:H68"/>
    <mergeCell ref="J64:J68"/>
    <mergeCell ref="L64:L68"/>
    <mergeCell ref="X64:X68"/>
    <mergeCell ref="Z64:Z68"/>
    <mergeCell ref="AB64:AB68"/>
    <mergeCell ref="G62:G63"/>
    <mergeCell ref="G59:G61"/>
    <mergeCell ref="H62:H63"/>
    <mergeCell ref="J62:J63"/>
    <mergeCell ref="L62:L63"/>
    <mergeCell ref="X62:X63"/>
    <mergeCell ref="Z62:Z63"/>
    <mergeCell ref="AB62:AB63"/>
    <mergeCell ref="X59:X61"/>
    <mergeCell ref="D41:D43"/>
    <mergeCell ref="E41:E43"/>
    <mergeCell ref="N41:N42"/>
    <mergeCell ref="X38:X40"/>
    <mergeCell ref="Z38:Z40"/>
    <mergeCell ref="X18:X21"/>
    <mergeCell ref="Z18:Z21"/>
    <mergeCell ref="AB18:AB21"/>
    <mergeCell ref="AD18:AD21"/>
    <mergeCell ref="G23:G24"/>
    <mergeCell ref="F23:F24"/>
    <mergeCell ref="L25:L28"/>
    <mergeCell ref="H29:H31"/>
    <mergeCell ref="J29:J31"/>
    <mergeCell ref="L29:L31"/>
    <mergeCell ref="AD29:AD31"/>
    <mergeCell ref="AD25:AD28"/>
    <mergeCell ref="X25:X28"/>
    <mergeCell ref="Z25:Z28"/>
    <mergeCell ref="AD38:AD40"/>
    <mergeCell ref="AD41:AD43"/>
    <mergeCell ref="AB29:AB31"/>
    <mergeCell ref="X29:X31"/>
    <mergeCell ref="Z29:Z31"/>
    <mergeCell ref="AI18:AI21"/>
    <mergeCell ref="AD9:AD12"/>
    <mergeCell ref="X14:X17"/>
    <mergeCell ref="X9:X12"/>
    <mergeCell ref="Z9:Z12"/>
    <mergeCell ref="AB9:AB12"/>
    <mergeCell ref="AE14:AE17"/>
    <mergeCell ref="AF14:AF17"/>
    <mergeCell ref="AG14:AG17"/>
    <mergeCell ref="AH14:AH17"/>
    <mergeCell ref="AI14:AI17"/>
    <mergeCell ref="Z14:Z17"/>
    <mergeCell ref="AB14:AB17"/>
    <mergeCell ref="AD14:AD17"/>
    <mergeCell ref="B211:B212"/>
    <mergeCell ref="D97:D99"/>
    <mergeCell ref="C194:C195"/>
    <mergeCell ref="C196:C197"/>
    <mergeCell ref="D196:D197"/>
    <mergeCell ref="J9:J12"/>
    <mergeCell ref="L9:L12"/>
    <mergeCell ref="E18:E21"/>
    <mergeCell ref="E23:E24"/>
    <mergeCell ref="E59:E61"/>
    <mergeCell ref="E62:E63"/>
    <mergeCell ref="E9:E12"/>
    <mergeCell ref="F62:F63"/>
    <mergeCell ref="F9:F12"/>
    <mergeCell ref="G9:G12"/>
    <mergeCell ref="H9:H12"/>
    <mergeCell ref="F27:F28"/>
    <mergeCell ref="E25:E28"/>
    <mergeCell ref="D35:D37"/>
    <mergeCell ref="E35:E37"/>
    <mergeCell ref="H35:H37"/>
    <mergeCell ref="C116:C119"/>
    <mergeCell ref="H18:H21"/>
    <mergeCell ref="J18:J21"/>
    <mergeCell ref="B203:B205"/>
    <mergeCell ref="B206:B207"/>
    <mergeCell ref="B208:B210"/>
    <mergeCell ref="A79:B85"/>
    <mergeCell ref="C79:C85"/>
    <mergeCell ref="C187:C188"/>
    <mergeCell ref="A64:B72"/>
    <mergeCell ref="A73:B78"/>
    <mergeCell ref="C73:C78"/>
    <mergeCell ref="C91:C93"/>
    <mergeCell ref="C94:C96"/>
    <mergeCell ref="C97:C99"/>
    <mergeCell ref="C64:C68"/>
    <mergeCell ref="C69:C72"/>
    <mergeCell ref="C151:C155"/>
    <mergeCell ref="C100:C103"/>
    <mergeCell ref="C104:C106"/>
    <mergeCell ref="C113:C115"/>
    <mergeCell ref="C162:C164"/>
    <mergeCell ref="A44:B63"/>
    <mergeCell ref="C44:C51"/>
    <mergeCell ref="D44:D51"/>
    <mergeCell ref="A198:B201"/>
    <mergeCell ref="C198:C201"/>
    <mergeCell ref="D198:D201"/>
    <mergeCell ref="A189:B197"/>
    <mergeCell ref="C189:C190"/>
    <mergeCell ref="D79:D85"/>
    <mergeCell ref="A86:B108"/>
    <mergeCell ref="C86:C90"/>
    <mergeCell ref="D86:D90"/>
    <mergeCell ref="A109:B123"/>
    <mergeCell ref="D109:D112"/>
    <mergeCell ref="C124:C125"/>
    <mergeCell ref="D124:D125"/>
    <mergeCell ref="D194:D195"/>
    <mergeCell ref="A126:B188"/>
    <mergeCell ref="D73:D78"/>
    <mergeCell ref="D91:D93"/>
    <mergeCell ref="D94:D96"/>
    <mergeCell ref="D64:D68"/>
    <mergeCell ref="D113:D115"/>
    <mergeCell ref="D189:D190"/>
    <mergeCell ref="B213:B217"/>
    <mergeCell ref="C213:C219"/>
    <mergeCell ref="D213:D219"/>
    <mergeCell ref="B218:B219"/>
    <mergeCell ref="A124:B125"/>
    <mergeCell ref="E202:E212"/>
    <mergeCell ref="E213:E219"/>
    <mergeCell ref="C191:C193"/>
    <mergeCell ref="E198:E201"/>
    <mergeCell ref="E196:E197"/>
    <mergeCell ref="C130:C134"/>
    <mergeCell ref="C126:C129"/>
    <mergeCell ref="D126:D129"/>
    <mergeCell ref="E126:E129"/>
    <mergeCell ref="C135:C138"/>
    <mergeCell ref="C147:C150"/>
    <mergeCell ref="C156:C161"/>
    <mergeCell ref="C165:C171"/>
    <mergeCell ref="C172:C174"/>
    <mergeCell ref="C181:C186"/>
    <mergeCell ref="A202:A219"/>
    <mergeCell ref="C202:C212"/>
    <mergeCell ref="D202:D212"/>
    <mergeCell ref="C139:C142"/>
    <mergeCell ref="H2:AI2"/>
    <mergeCell ref="H3:AI3"/>
    <mergeCell ref="H4:AI4"/>
    <mergeCell ref="Q6:R8"/>
    <mergeCell ref="O6:P8"/>
    <mergeCell ref="S6:T8"/>
    <mergeCell ref="U6:V8"/>
    <mergeCell ref="J8:K8"/>
    <mergeCell ref="L8:M8"/>
    <mergeCell ref="AE6:AE8"/>
    <mergeCell ref="A2:G2"/>
    <mergeCell ref="A3:G3"/>
    <mergeCell ref="A4:G4"/>
    <mergeCell ref="N6:N8"/>
    <mergeCell ref="AJ5:AK5"/>
    <mergeCell ref="A6:B8"/>
    <mergeCell ref="C6:C8"/>
    <mergeCell ref="D6:D8"/>
    <mergeCell ref="F6:F8"/>
    <mergeCell ref="G6:G8"/>
    <mergeCell ref="H6:M6"/>
    <mergeCell ref="AJ6:AJ7"/>
    <mergeCell ref="AK6:AK7"/>
    <mergeCell ref="H7:M7"/>
    <mergeCell ref="H8:I8"/>
    <mergeCell ref="AI6:AI8"/>
    <mergeCell ref="X6:AC6"/>
    <mergeCell ref="X7:Y8"/>
    <mergeCell ref="Z7:AA8"/>
    <mergeCell ref="AB7:AC8"/>
    <mergeCell ref="AD5:AI5"/>
    <mergeCell ref="AF6:AF8"/>
    <mergeCell ref="AG6:AG8"/>
    <mergeCell ref="AH6:AH8"/>
    <mergeCell ref="E44:E51"/>
    <mergeCell ref="E52:E57"/>
    <mergeCell ref="AD6:AD8"/>
    <mergeCell ref="A9:B12"/>
    <mergeCell ref="C9:C12"/>
    <mergeCell ref="D9:D12"/>
    <mergeCell ref="A13:B13"/>
    <mergeCell ref="C14:C17"/>
    <mergeCell ref="A18:B21"/>
    <mergeCell ref="C18:C21"/>
    <mergeCell ref="D18:D21"/>
    <mergeCell ref="A22:B22"/>
    <mergeCell ref="A23:B24"/>
    <mergeCell ref="C23:C24"/>
    <mergeCell ref="D23:D24"/>
    <mergeCell ref="E29:E31"/>
    <mergeCell ref="D32:D33"/>
    <mergeCell ref="N35:N37"/>
    <mergeCell ref="J35:J37"/>
    <mergeCell ref="A25:B43"/>
    <mergeCell ref="C25:C28"/>
    <mergeCell ref="D25:D28"/>
    <mergeCell ref="H25:H28"/>
    <mergeCell ref="J25:J28"/>
    <mergeCell ref="F97:F98"/>
    <mergeCell ref="C62:C63"/>
    <mergeCell ref="D62:D63"/>
    <mergeCell ref="C59:C61"/>
    <mergeCell ref="D59:D61"/>
    <mergeCell ref="K135:K138"/>
    <mergeCell ref="C143:C146"/>
    <mergeCell ref="H143:H146"/>
    <mergeCell ref="I143:I146"/>
    <mergeCell ref="J143:J146"/>
    <mergeCell ref="F59:F60"/>
    <mergeCell ref="E73:E78"/>
    <mergeCell ref="E79:E85"/>
    <mergeCell ref="F87:F89"/>
    <mergeCell ref="F82:F83"/>
    <mergeCell ref="F84:F85"/>
    <mergeCell ref="E86:E90"/>
    <mergeCell ref="E91:E93"/>
    <mergeCell ref="E94:E96"/>
    <mergeCell ref="E97:E99"/>
    <mergeCell ref="E64:E68"/>
    <mergeCell ref="D69:D72"/>
    <mergeCell ref="E69:E72"/>
    <mergeCell ref="H69:H72"/>
    <mergeCell ref="A5:E5"/>
    <mergeCell ref="F5:AC5"/>
    <mergeCell ref="E6:E8"/>
    <mergeCell ref="C35:C37"/>
    <mergeCell ref="C38:C40"/>
    <mergeCell ref="C41:C43"/>
    <mergeCell ref="E32:E33"/>
    <mergeCell ref="D38:D40"/>
    <mergeCell ref="E38:E40"/>
    <mergeCell ref="C29:C31"/>
    <mergeCell ref="C32:C33"/>
    <mergeCell ref="L18:L21"/>
    <mergeCell ref="D29:D31"/>
    <mergeCell ref="A14:B17"/>
    <mergeCell ref="D14:D17"/>
    <mergeCell ref="E14:E17"/>
    <mergeCell ref="F14:F15"/>
    <mergeCell ref="F16:F17"/>
    <mergeCell ref="N14:N15"/>
    <mergeCell ref="N16:N17"/>
    <mergeCell ref="H14:H17"/>
    <mergeCell ref="J14:J17"/>
    <mergeCell ref="L14:L17"/>
    <mergeCell ref="F20:F21"/>
    <mergeCell ref="D162:D164"/>
    <mergeCell ref="E162:E164"/>
    <mergeCell ref="L162:L164"/>
    <mergeCell ref="M162:M164"/>
    <mergeCell ref="H172:H174"/>
    <mergeCell ref="I172:I174"/>
    <mergeCell ref="J172:J174"/>
    <mergeCell ref="K172:K174"/>
    <mergeCell ref="M172:M174"/>
    <mergeCell ref="H165:H171"/>
    <mergeCell ref="I165:I171"/>
    <mergeCell ref="J165:J171"/>
    <mergeCell ref="K165:K171"/>
    <mergeCell ref="H181:H186"/>
    <mergeCell ref="I181:I186"/>
    <mergeCell ref="J181:J186"/>
    <mergeCell ref="F181:F182"/>
    <mergeCell ref="C175:C180"/>
    <mergeCell ref="H175:H180"/>
    <mergeCell ref="I175:I180"/>
    <mergeCell ref="J175:J180"/>
    <mergeCell ref="I187:I188"/>
    <mergeCell ref="J187:J188"/>
    <mergeCell ref="M135:M138"/>
    <mergeCell ref="U135:U138"/>
    <mergeCell ref="AC135:AC138"/>
    <mergeCell ref="AC143:AC146"/>
    <mergeCell ref="AC151:AC155"/>
    <mergeCell ref="AC162:AC164"/>
    <mergeCell ref="AC172:AC174"/>
    <mergeCell ref="AC181:AC186"/>
    <mergeCell ref="M181:M186"/>
    <mergeCell ref="U181:U186"/>
    <mergeCell ref="AA172:AA174"/>
    <mergeCell ref="AB172:AB174"/>
    <mergeCell ref="V165:V171"/>
    <mergeCell ref="X165:X171"/>
    <mergeCell ref="Y165:Y171"/>
    <mergeCell ref="Z147:Z150"/>
    <mergeCell ref="AD126:AD129"/>
    <mergeCell ref="AI126:AI129"/>
    <mergeCell ref="F127:F128"/>
    <mergeCell ref="G127:G128"/>
    <mergeCell ref="D130:D134"/>
    <mergeCell ref="E130:E134"/>
    <mergeCell ref="L130:L134"/>
    <mergeCell ref="M130:M134"/>
    <mergeCell ref="U130:U134"/>
    <mergeCell ref="AC130:AC134"/>
    <mergeCell ref="AD130:AD134"/>
    <mergeCell ref="AI130:AI134"/>
    <mergeCell ref="F132:F134"/>
    <mergeCell ref="V130:V134"/>
    <mergeCell ref="X130:X134"/>
    <mergeCell ref="Y130:Y134"/>
    <mergeCell ref="Z130:Z134"/>
    <mergeCell ref="AA130:AA134"/>
    <mergeCell ref="AB130:AB134"/>
    <mergeCell ref="V126:V129"/>
    <mergeCell ref="AB126:AB129"/>
    <mergeCell ref="M126:M129"/>
    <mergeCell ref="U126:U129"/>
    <mergeCell ref="AC126:AC129"/>
    <mergeCell ref="AD135:AD138"/>
    <mergeCell ref="AI135:AI138"/>
    <mergeCell ref="F137:F138"/>
    <mergeCell ref="D139:D142"/>
    <mergeCell ref="E139:E142"/>
    <mergeCell ref="L139:L142"/>
    <mergeCell ref="M139:M142"/>
    <mergeCell ref="U139:U142"/>
    <mergeCell ref="AC139:AC142"/>
    <mergeCell ref="AD139:AD142"/>
    <mergeCell ref="AI139:AI142"/>
    <mergeCell ref="D135:D138"/>
    <mergeCell ref="E135:E138"/>
    <mergeCell ref="L135:L138"/>
    <mergeCell ref="V135:V138"/>
    <mergeCell ref="X135:X138"/>
    <mergeCell ref="Y135:Y138"/>
    <mergeCell ref="Z135:Z138"/>
    <mergeCell ref="AA135:AA138"/>
    <mergeCell ref="AB135:AB138"/>
    <mergeCell ref="V139:V142"/>
    <mergeCell ref="H135:H138"/>
    <mergeCell ref="I135:I138"/>
    <mergeCell ref="J135:J138"/>
    <mergeCell ref="AD143:AD146"/>
    <mergeCell ref="AI143:AI146"/>
    <mergeCell ref="F144:F145"/>
    <mergeCell ref="D147:D150"/>
    <mergeCell ref="E147:E150"/>
    <mergeCell ref="L147:L150"/>
    <mergeCell ref="M147:M150"/>
    <mergeCell ref="U147:U150"/>
    <mergeCell ref="AC147:AC150"/>
    <mergeCell ref="AD147:AD150"/>
    <mergeCell ref="AI147:AI150"/>
    <mergeCell ref="F148:F149"/>
    <mergeCell ref="AA147:AA150"/>
    <mergeCell ref="AB147:AB150"/>
    <mergeCell ref="D143:D146"/>
    <mergeCell ref="E143:E146"/>
    <mergeCell ref="V143:V146"/>
    <mergeCell ref="X143:X146"/>
    <mergeCell ref="Y143:Y146"/>
    <mergeCell ref="Z143:Z146"/>
    <mergeCell ref="AA143:AA146"/>
    <mergeCell ref="AB143:AB146"/>
    <mergeCell ref="H147:H150"/>
    <mergeCell ref="I147:I150"/>
    <mergeCell ref="AD151:AD155"/>
    <mergeCell ref="AI151:AI155"/>
    <mergeCell ref="F152:F153"/>
    <mergeCell ref="D156:D161"/>
    <mergeCell ref="E156:E161"/>
    <mergeCell ref="G156:G157"/>
    <mergeCell ref="L156:L161"/>
    <mergeCell ref="M156:M161"/>
    <mergeCell ref="U156:U161"/>
    <mergeCell ref="AC156:AC161"/>
    <mergeCell ref="AD156:AD161"/>
    <mergeCell ref="AI156:AI161"/>
    <mergeCell ref="G159:G161"/>
    <mergeCell ref="F160:F161"/>
    <mergeCell ref="AA156:AA161"/>
    <mergeCell ref="AB156:AB161"/>
    <mergeCell ref="V151:V155"/>
    <mergeCell ref="X151:X155"/>
    <mergeCell ref="Y151:Y155"/>
    <mergeCell ref="Z151:Z155"/>
    <mergeCell ref="AA151:AA155"/>
    <mergeCell ref="AB151:AB155"/>
    <mergeCell ref="U151:U155"/>
    <mergeCell ref="H156:H161"/>
    <mergeCell ref="AD162:AD164"/>
    <mergeCell ref="AI162:AI164"/>
    <mergeCell ref="G163:G164"/>
    <mergeCell ref="D165:D171"/>
    <mergeCell ref="E165:E171"/>
    <mergeCell ref="F165:F166"/>
    <mergeCell ref="G165:G167"/>
    <mergeCell ref="L165:L171"/>
    <mergeCell ref="M165:M171"/>
    <mergeCell ref="U165:U171"/>
    <mergeCell ref="AC165:AC171"/>
    <mergeCell ref="AD165:AD171"/>
    <mergeCell ref="AI165:AI171"/>
    <mergeCell ref="G168:G171"/>
    <mergeCell ref="AA165:AA171"/>
    <mergeCell ref="AB165:AB171"/>
    <mergeCell ref="V162:V164"/>
    <mergeCell ref="X162:X164"/>
    <mergeCell ref="Y162:Y164"/>
    <mergeCell ref="Z162:Z164"/>
    <mergeCell ref="AA162:AA164"/>
    <mergeCell ref="AB162:AB164"/>
    <mergeCell ref="U162:U164"/>
    <mergeCell ref="Z165:Z171"/>
    <mergeCell ref="AD172:AD174"/>
    <mergeCell ref="AI172:AI174"/>
    <mergeCell ref="D175:D180"/>
    <mergeCell ref="E175:E180"/>
    <mergeCell ref="L175:L180"/>
    <mergeCell ref="M175:M180"/>
    <mergeCell ref="U175:U180"/>
    <mergeCell ref="AC175:AC180"/>
    <mergeCell ref="AD175:AD180"/>
    <mergeCell ref="AI175:AI180"/>
    <mergeCell ref="F176:F177"/>
    <mergeCell ref="V175:V180"/>
    <mergeCell ref="X175:X180"/>
    <mergeCell ref="Y175:Y180"/>
    <mergeCell ref="Z175:Z180"/>
    <mergeCell ref="AA175:AA180"/>
    <mergeCell ref="AB175:AB180"/>
    <mergeCell ref="D172:D174"/>
    <mergeCell ref="E172:E174"/>
    <mergeCell ref="L172:L174"/>
    <mergeCell ref="V172:V174"/>
    <mergeCell ref="X172:X174"/>
    <mergeCell ref="Y172:Y174"/>
    <mergeCell ref="Z172:Z174"/>
    <mergeCell ref="AD181:AD186"/>
    <mergeCell ref="AI181:AI186"/>
    <mergeCell ref="F183:F184"/>
    <mergeCell ref="D187:D188"/>
    <mergeCell ref="E187:E188"/>
    <mergeCell ref="L187:L188"/>
    <mergeCell ref="M187:M188"/>
    <mergeCell ref="U187:U188"/>
    <mergeCell ref="AC187:AC188"/>
    <mergeCell ref="AD187:AD188"/>
    <mergeCell ref="AI187:AI188"/>
    <mergeCell ref="AB181:AB186"/>
    <mergeCell ref="AA187:AA188"/>
    <mergeCell ref="AB187:AB188"/>
    <mergeCell ref="D181:D186"/>
    <mergeCell ref="E181:E186"/>
    <mergeCell ref="K181:K186"/>
    <mergeCell ref="V181:V186"/>
    <mergeCell ref="X181:X186"/>
    <mergeCell ref="Y181:Y186"/>
    <mergeCell ref="Z181:Z186"/>
    <mergeCell ref="AA181:AA186"/>
    <mergeCell ref="L181:L186"/>
    <mergeCell ref="H187:H188"/>
    <mergeCell ref="Z32:Z33"/>
    <mergeCell ref="AB32:AB33"/>
    <mergeCell ref="X35:X37"/>
    <mergeCell ref="Z35:Z37"/>
    <mergeCell ref="AB35:AB37"/>
    <mergeCell ref="AB38:AB40"/>
    <mergeCell ref="H41:H43"/>
    <mergeCell ref="J41:J43"/>
    <mergeCell ref="L41:L43"/>
    <mergeCell ref="X41:X43"/>
    <mergeCell ref="Z41:Z43"/>
    <mergeCell ref="AB41:AB43"/>
    <mergeCell ref="L35:L37"/>
    <mergeCell ref="H38:H40"/>
    <mergeCell ref="J38:J40"/>
    <mergeCell ref="D104:D106"/>
    <mergeCell ref="E104:E106"/>
    <mergeCell ref="F105:F106"/>
    <mergeCell ref="X104:X106"/>
    <mergeCell ref="Z104:Z106"/>
    <mergeCell ref="AB104:AB106"/>
    <mergeCell ref="H104:H106"/>
    <mergeCell ref="J104:J106"/>
    <mergeCell ref="L104:L106"/>
    <mergeCell ref="Y104:Y106"/>
    <mergeCell ref="U104:U106"/>
  </mergeCells>
  <conditionalFormatting sqref="T9:T61">
    <cfRule type="containsText" dxfId="1095" priority="1240" operator="containsText" text="DÉBIL">
      <formula>NOT(ISERROR(SEARCH("DÉBIL",T9)))</formula>
    </cfRule>
    <cfRule type="containsText" dxfId="1094" priority="1241" operator="containsText" text="MODERADO">
      <formula>NOT(ISERROR(SEARCH("MODERADO",T9)))</formula>
    </cfRule>
    <cfRule type="containsText" dxfId="1093" priority="1242" operator="containsText" text="FUERTE">
      <formula>NOT(ISERROR(SEARCH("FUERTE",T9)))</formula>
    </cfRule>
    <cfRule type="containsErrors" dxfId="1092" priority="1244">
      <formula>ISERROR(T9)</formula>
    </cfRule>
  </conditionalFormatting>
  <conditionalFormatting sqref="U15 U19 U26 U30 U35 U39 U43 U50 U53 U59:U60 S14:S61">
    <cfRule type="containsText" priority="1225" operator="containsText" text="#¡VALOR!">
      <formula>NOT(ISERROR(SEARCH("#¡VALOR!",S14)))</formula>
    </cfRule>
    <cfRule type="containsText" dxfId="1091" priority="1226" operator="containsText" text="DÉBIL">
      <formula>NOT(ISERROR(SEARCH("DÉBIL",S14)))</formula>
    </cfRule>
    <cfRule type="containsText" dxfId="1090" priority="1227" operator="containsText" text="MODERADO">
      <formula>NOT(ISERROR(SEARCH("MODERADO",S14)))</formula>
    </cfRule>
    <cfRule type="containsText" dxfId="1089" priority="1228" operator="containsText" text="FUERTE">
      <formula>NOT(ISERROR(SEARCH("FUERTE",S14)))</formula>
    </cfRule>
    <cfRule type="containsErrors" dxfId="1088" priority="1230">
      <formula>ISERROR(S14)</formula>
    </cfRule>
  </conditionalFormatting>
  <conditionalFormatting sqref="U9:U11">
    <cfRule type="containsText" priority="1219" operator="containsText" text="#¡VALOR!">
      <formula>NOT(ISERROR(SEARCH("#¡VALOR!",U9)))</formula>
    </cfRule>
    <cfRule type="containsText" dxfId="1087" priority="1220" operator="containsText" text="DÉBIL">
      <formula>NOT(ISERROR(SEARCH("DÉBIL",U9)))</formula>
    </cfRule>
    <cfRule type="containsText" dxfId="1086" priority="1221" operator="containsText" text="MODERADO">
      <formula>NOT(ISERROR(SEARCH("MODERADO",U9)))</formula>
    </cfRule>
    <cfRule type="containsText" dxfId="1085" priority="1222" operator="containsText" text="FUERTE">
      <formula>NOT(ISERROR(SEARCH("FUERTE",U9)))</formula>
    </cfRule>
    <cfRule type="containsErrors" dxfId="1084" priority="1224">
      <formula>ISERROR(U9)</formula>
    </cfRule>
  </conditionalFormatting>
  <conditionalFormatting sqref="S9:S11">
    <cfRule type="containsText" priority="1213" operator="containsText" text="#¡VALOR!">
      <formula>NOT(ISERROR(SEARCH("#¡VALOR!",S9)))</formula>
    </cfRule>
    <cfRule type="containsText" dxfId="1083" priority="1214" operator="containsText" text="DÉBIL">
      <formula>NOT(ISERROR(SEARCH("DÉBIL",S9)))</formula>
    </cfRule>
    <cfRule type="containsText" dxfId="1082" priority="1215" operator="containsText" text="MODERADO">
      <formula>NOT(ISERROR(SEARCH("MODERADO",S9)))</formula>
    </cfRule>
    <cfRule type="containsText" dxfId="1081" priority="1216" operator="containsText" text="FUERTE">
      <formula>NOT(ISERROR(SEARCH("FUERTE",S9)))</formula>
    </cfRule>
    <cfRule type="containsErrors" dxfId="1080" priority="1218">
      <formula>ISERROR(S9)</formula>
    </cfRule>
  </conditionalFormatting>
  <conditionalFormatting sqref="S12">
    <cfRule type="containsText" priority="1207" operator="containsText" text="#¡VALOR!">
      <formula>NOT(ISERROR(SEARCH("#¡VALOR!",S12)))</formula>
    </cfRule>
    <cfRule type="containsText" dxfId="1079" priority="1208" operator="containsText" text="DÉBIL">
      <formula>NOT(ISERROR(SEARCH("DÉBIL",S12)))</formula>
    </cfRule>
    <cfRule type="containsText" dxfId="1078" priority="1209" operator="containsText" text="MODERADO">
      <formula>NOT(ISERROR(SEARCH("MODERADO",S12)))</formula>
    </cfRule>
    <cfRule type="containsText" dxfId="1077" priority="1210" operator="containsText" text="FUERTE">
      <formula>NOT(ISERROR(SEARCH("FUERTE",S12)))</formula>
    </cfRule>
    <cfRule type="containsErrors" dxfId="1076" priority="1212">
      <formula>ISERROR(S12)</formula>
    </cfRule>
  </conditionalFormatting>
  <conditionalFormatting sqref="S13">
    <cfRule type="containsText" priority="1201" operator="containsText" text="#¡VALOR!">
      <formula>NOT(ISERROR(SEARCH("#¡VALOR!",S13)))</formula>
    </cfRule>
    <cfRule type="containsText" dxfId="1075" priority="1202" operator="containsText" text="DÉBIL">
      <formula>NOT(ISERROR(SEARCH("DÉBIL",S13)))</formula>
    </cfRule>
    <cfRule type="containsText" dxfId="1074" priority="1203" operator="containsText" text="MODERADO">
      <formula>NOT(ISERROR(SEARCH("MODERADO",S13)))</formula>
    </cfRule>
    <cfRule type="containsText" dxfId="1073" priority="1204" operator="containsText" text="FUERTE">
      <formula>NOT(ISERROR(SEARCH("FUERTE",S13)))</formula>
    </cfRule>
    <cfRule type="containsErrors" dxfId="1072" priority="1206">
      <formula>ISERROR(S13)</formula>
    </cfRule>
  </conditionalFormatting>
  <conditionalFormatting sqref="AB22:AB23 L73 L79 L124 AB58 L58:L60">
    <cfRule type="cellIs" dxfId="1071" priority="1165" operator="equal">
      <formula>"Extrema"</formula>
    </cfRule>
    <cfRule type="cellIs" dxfId="1070" priority="1166" operator="equal">
      <formula>"Alta"</formula>
    </cfRule>
    <cfRule type="cellIs" dxfId="1069" priority="1167" operator="equal">
      <formula>"Moderada"</formula>
    </cfRule>
    <cfRule type="cellIs" dxfId="1068" priority="1168" operator="equal">
      <formula>"Baja"</formula>
    </cfRule>
  </conditionalFormatting>
  <conditionalFormatting sqref="Z22 J73 J79 J124 Z58 J58:J60">
    <cfRule type="cellIs" dxfId="1067" priority="1162" operator="equal">
      <formula>"Catastrófico"</formula>
    </cfRule>
    <cfRule type="cellIs" dxfId="1066" priority="1163" operator="equal">
      <formula>"Mayor"</formula>
    </cfRule>
    <cfRule type="cellIs" dxfId="1065" priority="1164" operator="equal">
      <formula>"Moderado"</formula>
    </cfRule>
  </conditionalFormatting>
  <conditionalFormatting sqref="X22 H73 H79 H124 X58 H58:H60">
    <cfRule type="cellIs" dxfId="1064" priority="1157" operator="equal">
      <formula>"Improbable"</formula>
    </cfRule>
    <cfRule type="containsText" dxfId="1063" priority="1158" operator="containsText" text="Casi Seguro">
      <formula>NOT(ISERROR(SEARCH("Casi Seguro",H22)))</formula>
    </cfRule>
    <cfRule type="containsText" dxfId="1062" priority="1159" operator="containsText" text="Posible">
      <formula>NOT(ISERROR(SEARCH("Posible",H22)))</formula>
    </cfRule>
    <cfRule type="cellIs" dxfId="1061" priority="1160" operator="equal">
      <formula>"Probable"</formula>
    </cfRule>
    <cfRule type="containsText" dxfId="1060" priority="1161" operator="containsText" text="Rara Vez">
      <formula>NOT(ISERROR(SEARCH("Rara Vez",H22)))</formula>
    </cfRule>
  </conditionalFormatting>
  <conditionalFormatting sqref="L9">
    <cfRule type="cellIs" dxfId="1059" priority="1018" operator="equal">
      <formula>"Extrema"</formula>
    </cfRule>
    <cfRule type="cellIs" dxfId="1058" priority="1019" operator="equal">
      <formula>"Alta"</formula>
    </cfRule>
    <cfRule type="cellIs" dxfId="1057" priority="1020" operator="equal">
      <formula>"Moderada"</formula>
    </cfRule>
    <cfRule type="cellIs" dxfId="1056" priority="1021" operator="equal">
      <formula>"Baja"</formula>
    </cfRule>
  </conditionalFormatting>
  <conditionalFormatting sqref="J9">
    <cfRule type="cellIs" dxfId="1055" priority="1015" operator="equal">
      <formula>"Catastrófico"</formula>
    </cfRule>
    <cfRule type="cellIs" dxfId="1054" priority="1016" operator="equal">
      <formula>"Mayor"</formula>
    </cfRule>
    <cfRule type="cellIs" dxfId="1053" priority="1017" operator="equal">
      <formula>"Moderado"</formula>
    </cfRule>
  </conditionalFormatting>
  <conditionalFormatting sqref="H9">
    <cfRule type="cellIs" dxfId="1052" priority="1010" operator="equal">
      <formula>"Improbable"</formula>
    </cfRule>
    <cfRule type="containsText" dxfId="1051" priority="1011" operator="containsText" text="Casi Seguro">
      <formula>NOT(ISERROR(SEARCH("Casi Seguro",H9)))</formula>
    </cfRule>
    <cfRule type="containsText" dxfId="1050" priority="1012" operator="containsText" text="Posible">
      <formula>NOT(ISERROR(SEARCH("Posible",H9)))</formula>
    </cfRule>
    <cfRule type="cellIs" dxfId="1049" priority="1013" operator="equal">
      <formula>"Probable"</formula>
    </cfRule>
    <cfRule type="containsText" dxfId="1048" priority="1014" operator="containsText" text="Rara Vez">
      <formula>NOT(ISERROR(SEARCH("Rara Vez",H9)))</formula>
    </cfRule>
  </conditionalFormatting>
  <conditionalFormatting sqref="L13:L14 L18 L22:L23 L29 L32 L34:L35 L38 L41 L44 L69 L25 L52 L62 L64">
    <cfRule type="cellIs" dxfId="1047" priority="794" operator="equal">
      <formula>"Extrema"</formula>
    </cfRule>
    <cfRule type="cellIs" dxfId="1046" priority="795" operator="equal">
      <formula>"Alta"</formula>
    </cfRule>
    <cfRule type="cellIs" dxfId="1045" priority="796" operator="equal">
      <formula>"Moderada"</formula>
    </cfRule>
    <cfRule type="cellIs" dxfId="1044" priority="797" operator="equal">
      <formula>"Baja"</formula>
    </cfRule>
  </conditionalFormatting>
  <conditionalFormatting sqref="J13:J14 J18 J22:J23 J29 J32 J34:J35 J38 J41 J44 J69 J25 J52 J62 J64">
    <cfRule type="cellIs" dxfId="1043" priority="791" operator="equal">
      <formula>"Catastrófico"</formula>
    </cfRule>
    <cfRule type="cellIs" dxfId="1042" priority="792" operator="equal">
      <formula>"Mayor"</formula>
    </cfRule>
    <cfRule type="cellIs" dxfId="1041" priority="793" operator="equal">
      <formula>"Moderado"</formula>
    </cfRule>
  </conditionalFormatting>
  <conditionalFormatting sqref="H13:H14 H18 H22:H23 H29 H32 H34:H35 H38 H41 H44 H69 H25 H52 H62 H64">
    <cfRule type="cellIs" dxfId="1040" priority="786" operator="equal">
      <formula>"Improbable"</formula>
    </cfRule>
    <cfRule type="containsText" dxfId="1039" priority="787" operator="containsText" text="Casi Seguro">
      <formula>NOT(ISERROR(SEARCH("Casi Seguro",H13)))</formula>
    </cfRule>
    <cfRule type="containsText" dxfId="1038" priority="788" operator="containsText" text="Posible">
      <formula>NOT(ISERROR(SEARCH("Posible",H13)))</formula>
    </cfRule>
    <cfRule type="cellIs" dxfId="1037" priority="789" operator="equal">
      <formula>"Probable"</formula>
    </cfRule>
    <cfRule type="containsText" dxfId="1036" priority="790" operator="containsText" text="Rara Vez">
      <formula>NOT(ISERROR(SEARCH("Rara Vez",H13)))</formula>
    </cfRule>
  </conditionalFormatting>
  <conditionalFormatting sqref="AB9">
    <cfRule type="cellIs" dxfId="1035" priority="782" operator="equal">
      <formula>"Extrema"</formula>
    </cfRule>
    <cfRule type="cellIs" dxfId="1034" priority="783" operator="equal">
      <formula>"Alta"</formula>
    </cfRule>
    <cfRule type="cellIs" dxfId="1033" priority="784" operator="equal">
      <formula>"Moderada"</formula>
    </cfRule>
    <cfRule type="cellIs" dxfId="1032" priority="785" operator="equal">
      <formula>"Baja"</formula>
    </cfRule>
  </conditionalFormatting>
  <conditionalFormatting sqref="Z9">
    <cfRule type="cellIs" dxfId="1031" priority="779" operator="equal">
      <formula>"Catastrófico"</formula>
    </cfRule>
    <cfRule type="cellIs" dxfId="1030" priority="780" operator="equal">
      <formula>"Mayor"</formula>
    </cfRule>
    <cfRule type="cellIs" dxfId="1029" priority="781" operator="equal">
      <formula>"Moderado"</formula>
    </cfRule>
  </conditionalFormatting>
  <conditionalFormatting sqref="X9">
    <cfRule type="cellIs" dxfId="1028" priority="774" operator="equal">
      <formula>"Improbable"</formula>
    </cfRule>
    <cfRule type="containsText" dxfId="1027" priority="775" operator="containsText" text="Casi Seguro">
      <formula>NOT(ISERROR(SEARCH("Casi Seguro",X9)))</formula>
    </cfRule>
    <cfRule type="containsText" dxfId="1026" priority="776" operator="containsText" text="Posible">
      <formula>NOT(ISERROR(SEARCH("Posible",X9)))</formula>
    </cfRule>
    <cfRule type="cellIs" dxfId="1025" priority="777" operator="equal">
      <formula>"Probable"</formula>
    </cfRule>
    <cfRule type="containsText" dxfId="1024" priority="778" operator="containsText" text="Rara Vez">
      <formula>NOT(ISERROR(SEARCH("Rara Vez",X9)))</formula>
    </cfRule>
  </conditionalFormatting>
  <conditionalFormatting sqref="AB13:AB14 AB18">
    <cfRule type="cellIs" dxfId="1023" priority="770" operator="equal">
      <formula>"Extrema"</formula>
    </cfRule>
    <cfRule type="cellIs" dxfId="1022" priority="771" operator="equal">
      <formula>"Alta"</formula>
    </cfRule>
    <cfRule type="cellIs" dxfId="1021" priority="772" operator="equal">
      <formula>"Moderada"</formula>
    </cfRule>
    <cfRule type="cellIs" dxfId="1020" priority="773" operator="equal">
      <formula>"Baja"</formula>
    </cfRule>
  </conditionalFormatting>
  <conditionalFormatting sqref="Z13:Z14 Z18">
    <cfRule type="cellIs" dxfId="1019" priority="767" operator="equal">
      <formula>"Catastrófico"</formula>
    </cfRule>
    <cfRule type="cellIs" dxfId="1018" priority="768" operator="equal">
      <formula>"Mayor"</formula>
    </cfRule>
    <cfRule type="cellIs" dxfId="1017" priority="769" operator="equal">
      <formula>"Moderado"</formula>
    </cfRule>
  </conditionalFormatting>
  <conditionalFormatting sqref="X13:X14 X18">
    <cfRule type="cellIs" dxfId="1016" priority="762" operator="equal">
      <formula>"Improbable"</formula>
    </cfRule>
    <cfRule type="containsText" dxfId="1015" priority="763" operator="containsText" text="Casi Seguro">
      <formula>NOT(ISERROR(SEARCH("Casi Seguro",X13)))</formula>
    </cfRule>
    <cfRule type="containsText" dxfId="1014" priority="764" operator="containsText" text="Posible">
      <formula>NOT(ISERROR(SEARCH("Posible",X13)))</formula>
    </cfRule>
    <cfRule type="cellIs" dxfId="1013" priority="765" operator="equal">
      <formula>"Probable"</formula>
    </cfRule>
    <cfRule type="containsText" dxfId="1012" priority="766" operator="containsText" text="Rara Vez">
      <formula>NOT(ISERROR(SEARCH("Rara Vez",X13)))</formula>
    </cfRule>
  </conditionalFormatting>
  <conditionalFormatting sqref="L143:L144 L151:L152 L130:L131 L181:L182 L156">
    <cfRule type="cellIs" dxfId="1011" priority="756" operator="equal">
      <formula>"Extrema"</formula>
    </cfRule>
    <cfRule type="cellIs" dxfId="1010" priority="757" operator="equal">
      <formula>"Alta"</formula>
    </cfRule>
    <cfRule type="cellIs" dxfId="1009" priority="758" operator="equal">
      <formula>"Moderada"</formula>
    </cfRule>
    <cfRule type="cellIs" dxfId="1008" priority="759" operator="equal">
      <formula>"Baja"</formula>
    </cfRule>
  </conditionalFormatting>
  <conditionalFormatting sqref="J143:J144 J151:J152 J130:J131 J181:J182 J156">
    <cfRule type="cellIs" dxfId="1007" priority="753" operator="equal">
      <formula>"Catastrófico"</formula>
    </cfRule>
    <cfRule type="cellIs" dxfId="1006" priority="754" operator="equal">
      <formula>"Mayor"</formula>
    </cfRule>
    <cfRule type="cellIs" dxfId="1005" priority="755" operator="equal">
      <formula>"Moderado"</formula>
    </cfRule>
  </conditionalFormatting>
  <conditionalFormatting sqref="H143:H144 H151:H152 H130:H131 H181:H182 H156">
    <cfRule type="cellIs" dxfId="1004" priority="748" operator="equal">
      <formula>"Improbable"</formula>
    </cfRule>
    <cfRule type="containsText" dxfId="1003" priority="749" operator="containsText" text="Casi Seguro">
      <formula>NOT(ISERROR(SEARCH("Casi Seguro",H130)))</formula>
    </cfRule>
    <cfRule type="containsText" dxfId="1002" priority="750" operator="containsText" text="Posible">
      <formula>NOT(ISERROR(SEARCH("Posible",H130)))</formula>
    </cfRule>
    <cfRule type="cellIs" dxfId="1001" priority="751" operator="equal">
      <formula>"Probable"</formula>
    </cfRule>
    <cfRule type="containsText" dxfId="1000" priority="752" operator="containsText" text="Rara Vez">
      <formula>NOT(ISERROR(SEARCH("Rara Vez",H130)))</formula>
    </cfRule>
  </conditionalFormatting>
  <conditionalFormatting sqref="L126 L175:L178 L187 L139 L162 L135 L165:L166 L172">
    <cfRule type="cellIs" dxfId="999" priority="744" operator="equal">
      <formula>"Extrema"</formula>
    </cfRule>
    <cfRule type="cellIs" dxfId="998" priority="745" operator="equal">
      <formula>"Alta"</formula>
    </cfRule>
    <cfRule type="cellIs" dxfId="997" priority="746" operator="equal">
      <formula>"Moderada"</formula>
    </cfRule>
    <cfRule type="cellIs" dxfId="996" priority="747" operator="equal">
      <formula>"Baja"</formula>
    </cfRule>
  </conditionalFormatting>
  <conditionalFormatting sqref="J126 J135 J175:J178 J187 J139 J162 J165:J166 J172">
    <cfRule type="cellIs" dxfId="995" priority="741" operator="equal">
      <formula>"Catastrófico"</formula>
    </cfRule>
    <cfRule type="cellIs" dxfId="994" priority="742" operator="equal">
      <formula>"Mayor"</formula>
    </cfRule>
    <cfRule type="cellIs" dxfId="993" priority="743" operator="equal">
      <formula>"Moderado"</formula>
    </cfRule>
  </conditionalFormatting>
  <conditionalFormatting sqref="H126 H135 H172 H175:H178 H187 H139 H162">
    <cfRule type="cellIs" dxfId="992" priority="736" operator="equal">
      <formula>"Improbable"</formula>
    </cfRule>
    <cfRule type="containsText" dxfId="991" priority="737" operator="containsText" text="Casi Seguro">
      <formula>NOT(ISERROR(SEARCH("Casi Seguro",H126)))</formula>
    </cfRule>
    <cfRule type="containsText" dxfId="990" priority="738" operator="containsText" text="Posible">
      <formula>NOT(ISERROR(SEARCH("Posible",H126)))</formula>
    </cfRule>
    <cfRule type="cellIs" dxfId="989" priority="739" operator="equal">
      <formula>"Probable"</formula>
    </cfRule>
    <cfRule type="containsText" dxfId="988" priority="740" operator="containsText" text="Rara Vez">
      <formula>NOT(ISERROR(SEARCH("Rara Vez",H126)))</formula>
    </cfRule>
  </conditionalFormatting>
  <conditionalFormatting sqref="H165:H166">
    <cfRule type="cellIs" dxfId="987" priority="731" operator="equal">
      <formula>"Improbable"</formula>
    </cfRule>
    <cfRule type="containsText" dxfId="986" priority="732" operator="containsText" text="Casi Seguro">
      <formula>NOT(ISERROR(SEARCH("Casi Seguro",H165)))</formula>
    </cfRule>
    <cfRule type="containsText" dxfId="985" priority="733" operator="containsText" text="Posible">
      <formula>NOT(ISERROR(SEARCH("Posible",H165)))</formula>
    </cfRule>
    <cfRule type="cellIs" dxfId="984" priority="734" operator="equal">
      <formula>"Probable"</formula>
    </cfRule>
    <cfRule type="containsText" dxfId="983" priority="735" operator="containsText" text="Rara Vez">
      <formula>NOT(ISERROR(SEARCH("Rara Vez",H165)))</formula>
    </cfRule>
  </conditionalFormatting>
  <conditionalFormatting sqref="L147:L148">
    <cfRule type="cellIs" dxfId="982" priority="727" operator="equal">
      <formula>"Extrema"</formula>
    </cfRule>
    <cfRule type="cellIs" dxfId="981" priority="728" operator="equal">
      <formula>"Alta"</formula>
    </cfRule>
    <cfRule type="cellIs" dxfId="980" priority="729" operator="equal">
      <formula>"Moderada"</formula>
    </cfRule>
    <cfRule type="cellIs" dxfId="979" priority="730" operator="equal">
      <formula>"Baja"</formula>
    </cfRule>
  </conditionalFormatting>
  <conditionalFormatting sqref="J147:J148">
    <cfRule type="cellIs" dxfId="978" priority="724" operator="equal">
      <formula>"Catastrófico"</formula>
    </cfRule>
    <cfRule type="cellIs" dxfId="977" priority="725" operator="equal">
      <formula>"Mayor"</formula>
    </cfRule>
    <cfRule type="cellIs" dxfId="976" priority="726" operator="equal">
      <formula>"Moderado"</formula>
    </cfRule>
  </conditionalFormatting>
  <conditionalFormatting sqref="H147:H148">
    <cfRule type="cellIs" dxfId="975" priority="719" operator="equal">
      <formula>"Improbable"</formula>
    </cfRule>
    <cfRule type="containsText" dxfId="974" priority="720" operator="containsText" text="Casi Seguro">
      <formula>NOT(ISERROR(SEARCH("Casi Seguro",H147)))</formula>
    </cfRule>
    <cfRule type="containsText" dxfId="973" priority="721" operator="containsText" text="Posible">
      <formula>NOT(ISERROR(SEARCH("Posible",H147)))</formula>
    </cfRule>
    <cfRule type="cellIs" dxfId="972" priority="722" operator="equal">
      <formula>"Probable"</formula>
    </cfRule>
    <cfRule type="containsText" dxfId="971" priority="723" operator="containsText" text="Rara Vez">
      <formula>NOT(ISERROR(SEARCH("Rara Vez",H147)))</formula>
    </cfRule>
  </conditionalFormatting>
  <conditionalFormatting sqref="AB143:AB144 AB151:AB152 AB130:AB131 AB181:AB182 AB156">
    <cfRule type="cellIs" dxfId="970" priority="715" operator="equal">
      <formula>"Extrema"</formula>
    </cfRule>
    <cfRule type="cellIs" dxfId="969" priority="716" operator="equal">
      <formula>"Alta"</formula>
    </cfRule>
    <cfRule type="cellIs" dxfId="968" priority="717" operator="equal">
      <formula>"Moderada"</formula>
    </cfRule>
    <cfRule type="cellIs" dxfId="967" priority="718" operator="equal">
      <formula>"Baja"</formula>
    </cfRule>
  </conditionalFormatting>
  <conditionalFormatting sqref="Z143:Z144 Z151:Z152 Z130:Z131 Z181:Z182 Z156">
    <cfRule type="cellIs" dxfId="966" priority="712" operator="equal">
      <formula>"Catastrófico"</formula>
    </cfRule>
    <cfRule type="cellIs" dxfId="965" priority="713" operator="equal">
      <formula>"Mayor"</formula>
    </cfRule>
    <cfRule type="cellIs" dxfId="964" priority="714" operator="equal">
      <formula>"Moderado"</formula>
    </cfRule>
  </conditionalFormatting>
  <conditionalFormatting sqref="X143:X144 X151:X152 X130:X131 X181:X182 X156">
    <cfRule type="cellIs" dxfId="963" priority="707" operator="equal">
      <formula>"Improbable"</formula>
    </cfRule>
    <cfRule type="containsText" dxfId="962" priority="708" operator="containsText" text="Casi Seguro">
      <formula>NOT(ISERROR(SEARCH("Casi Seguro",X130)))</formula>
    </cfRule>
    <cfRule type="containsText" dxfId="961" priority="709" operator="containsText" text="Posible">
      <formula>NOT(ISERROR(SEARCH("Posible",X130)))</formula>
    </cfRule>
    <cfRule type="cellIs" dxfId="960" priority="710" operator="equal">
      <formula>"Probable"</formula>
    </cfRule>
    <cfRule type="containsText" dxfId="959" priority="711" operator="containsText" text="Rara Vez">
      <formula>NOT(ISERROR(SEARCH("Rara Vez",X130)))</formula>
    </cfRule>
  </conditionalFormatting>
  <conditionalFormatting sqref="AB126 AB175:AB178 AB187 AB139 AB162 AB135 AB165:AB166 AB172">
    <cfRule type="cellIs" dxfId="958" priority="703" operator="equal">
      <formula>"Extrema"</formula>
    </cfRule>
    <cfRule type="cellIs" dxfId="957" priority="704" operator="equal">
      <formula>"Alta"</formula>
    </cfRule>
    <cfRule type="cellIs" dxfId="956" priority="705" operator="equal">
      <formula>"Moderada"</formula>
    </cfRule>
    <cfRule type="cellIs" dxfId="955" priority="706" operator="equal">
      <formula>"Baja"</formula>
    </cfRule>
  </conditionalFormatting>
  <conditionalFormatting sqref="Z126 Z135 Z175:Z178 Z187 Z139 Z162 Z165:Z166 Z172">
    <cfRule type="cellIs" dxfId="954" priority="700" operator="equal">
      <formula>"Catastrófico"</formula>
    </cfRule>
    <cfRule type="cellIs" dxfId="953" priority="701" operator="equal">
      <formula>"Mayor"</formula>
    </cfRule>
    <cfRule type="cellIs" dxfId="952" priority="702" operator="equal">
      <formula>"Moderado"</formula>
    </cfRule>
  </conditionalFormatting>
  <conditionalFormatting sqref="X126 X135 X172 X175:X178 X187 X139 X162">
    <cfRule type="cellIs" dxfId="951" priority="695" operator="equal">
      <formula>"Improbable"</formula>
    </cfRule>
    <cfRule type="containsText" dxfId="950" priority="696" operator="containsText" text="Casi Seguro">
      <formula>NOT(ISERROR(SEARCH("Casi Seguro",X126)))</formula>
    </cfRule>
    <cfRule type="containsText" dxfId="949" priority="697" operator="containsText" text="Posible">
      <formula>NOT(ISERROR(SEARCH("Posible",X126)))</formula>
    </cfRule>
    <cfRule type="cellIs" dxfId="948" priority="698" operator="equal">
      <formula>"Probable"</formula>
    </cfRule>
    <cfRule type="containsText" dxfId="947" priority="699" operator="containsText" text="Rara Vez">
      <formula>NOT(ISERROR(SEARCH("Rara Vez",X126)))</formula>
    </cfRule>
  </conditionalFormatting>
  <conditionalFormatting sqref="X165:X166">
    <cfRule type="cellIs" dxfId="946" priority="690" operator="equal">
      <formula>"Improbable"</formula>
    </cfRule>
    <cfRule type="containsText" dxfId="945" priority="691" operator="containsText" text="Casi Seguro">
      <formula>NOT(ISERROR(SEARCH("Casi Seguro",X165)))</formula>
    </cfRule>
    <cfRule type="containsText" dxfId="944" priority="692" operator="containsText" text="Posible">
      <formula>NOT(ISERROR(SEARCH("Posible",X165)))</formula>
    </cfRule>
    <cfRule type="cellIs" dxfId="943" priority="693" operator="equal">
      <formula>"Probable"</formula>
    </cfRule>
    <cfRule type="containsText" dxfId="942" priority="694" operator="containsText" text="Rara Vez">
      <formula>NOT(ISERROR(SEARCH("Rara Vez",X165)))</formula>
    </cfRule>
  </conditionalFormatting>
  <conditionalFormatting sqref="AB147:AB148">
    <cfRule type="cellIs" dxfId="941" priority="686" operator="equal">
      <formula>"Extrema"</formula>
    </cfRule>
    <cfRule type="cellIs" dxfId="940" priority="687" operator="equal">
      <formula>"Alta"</formula>
    </cfRule>
    <cfRule type="cellIs" dxfId="939" priority="688" operator="equal">
      <formula>"Moderada"</formula>
    </cfRule>
    <cfRule type="cellIs" dxfId="938" priority="689" operator="equal">
      <formula>"Baja"</formula>
    </cfRule>
  </conditionalFormatting>
  <conditionalFormatting sqref="Z147:Z148">
    <cfRule type="cellIs" dxfId="937" priority="683" operator="equal">
      <formula>"Catastrófico"</formula>
    </cfRule>
    <cfRule type="cellIs" dxfId="936" priority="684" operator="equal">
      <formula>"Mayor"</formula>
    </cfRule>
    <cfRule type="cellIs" dxfId="935" priority="685" operator="equal">
      <formula>"Moderado"</formula>
    </cfRule>
  </conditionalFormatting>
  <conditionalFormatting sqref="X147:X148">
    <cfRule type="cellIs" dxfId="934" priority="678" operator="equal">
      <formula>"Improbable"</formula>
    </cfRule>
    <cfRule type="containsText" dxfId="933" priority="679" operator="containsText" text="Casi Seguro">
      <formula>NOT(ISERROR(SEARCH("Casi Seguro",X147)))</formula>
    </cfRule>
    <cfRule type="containsText" dxfId="932" priority="680" operator="containsText" text="Posible">
      <formula>NOT(ISERROR(SEARCH("Posible",X147)))</formula>
    </cfRule>
    <cfRule type="cellIs" dxfId="931" priority="681" operator="equal">
      <formula>"Probable"</formula>
    </cfRule>
    <cfRule type="containsText" dxfId="930" priority="682" operator="containsText" text="Rara Vez">
      <formula>NOT(ISERROR(SEARCH("Rara Vez",X147)))</formula>
    </cfRule>
  </conditionalFormatting>
  <conditionalFormatting sqref="T126:T188">
    <cfRule type="containsText" dxfId="929" priority="673" operator="containsText" text="DÉBIL">
      <formula>NOT(ISERROR(SEARCH("DÉBIL",T126)))</formula>
    </cfRule>
    <cfRule type="containsText" dxfId="928" priority="674" operator="containsText" text="MODERADO">
      <formula>NOT(ISERROR(SEARCH("MODERADO",T126)))</formula>
    </cfRule>
    <cfRule type="containsText" dxfId="927" priority="675" operator="containsText" text="FUERTE">
      <formula>NOT(ISERROR(SEARCH("FUERTE",T126)))</formula>
    </cfRule>
    <cfRule type="containsErrors" dxfId="926" priority="677">
      <formula>ISERROR(T126)</formula>
    </cfRule>
  </conditionalFormatting>
  <conditionalFormatting sqref="U130 U135 U139 U143 U147 U151 U156 U162 U165 U172 U175 U181 U187">
    <cfRule type="containsText" priority="667" operator="containsText" text="#¡VALOR!">
      <formula>NOT(ISERROR(SEARCH("#¡VALOR!",U130)))</formula>
    </cfRule>
    <cfRule type="containsText" dxfId="925" priority="668" operator="containsText" text="DÉBIL">
      <formula>NOT(ISERROR(SEARCH("DÉBIL",U130)))</formula>
    </cfRule>
    <cfRule type="containsText" dxfId="924" priority="669" operator="containsText" text="MODERADO">
      <formula>NOT(ISERROR(SEARCH("MODERADO",U130)))</formula>
    </cfRule>
    <cfRule type="containsText" dxfId="923" priority="670" operator="containsText" text="FUERTE">
      <formula>NOT(ISERROR(SEARCH("FUERTE",U130)))</formula>
    </cfRule>
    <cfRule type="containsErrors" dxfId="922" priority="672">
      <formula>ISERROR(U130)</formula>
    </cfRule>
  </conditionalFormatting>
  <conditionalFormatting sqref="U126">
    <cfRule type="containsText" priority="661" operator="containsText" text="#¡VALOR!">
      <formula>NOT(ISERROR(SEARCH("#¡VALOR!",U126)))</formula>
    </cfRule>
    <cfRule type="containsText" dxfId="921" priority="662" operator="containsText" text="DÉBIL">
      <formula>NOT(ISERROR(SEARCH("DÉBIL",U126)))</formula>
    </cfRule>
    <cfRule type="containsText" dxfId="920" priority="663" operator="containsText" text="MODERADO">
      <formula>NOT(ISERROR(SEARCH("MODERADO",U126)))</formula>
    </cfRule>
    <cfRule type="containsText" dxfId="919" priority="664" operator="containsText" text="FUERTE">
      <formula>NOT(ISERROR(SEARCH("FUERTE",U126)))</formula>
    </cfRule>
    <cfRule type="containsErrors" dxfId="918" priority="666">
      <formula>ISERROR(U126)</formula>
    </cfRule>
  </conditionalFormatting>
  <conditionalFormatting sqref="S126">
    <cfRule type="containsText" priority="655" operator="containsText" text="#¡VALOR!">
      <formula>NOT(ISERROR(SEARCH("#¡VALOR!",S126)))</formula>
    </cfRule>
    <cfRule type="containsText" dxfId="917" priority="656" operator="containsText" text="DÉBIL">
      <formula>NOT(ISERROR(SEARCH("DÉBIL",S126)))</formula>
    </cfRule>
    <cfRule type="containsText" dxfId="916" priority="657" operator="containsText" text="MODERADO">
      <formula>NOT(ISERROR(SEARCH("MODERADO",S126)))</formula>
    </cfRule>
    <cfRule type="containsText" dxfId="915" priority="658" operator="containsText" text="FUERTE">
      <formula>NOT(ISERROR(SEARCH("FUERTE",S126)))</formula>
    </cfRule>
    <cfRule type="containsErrors" dxfId="914" priority="660">
      <formula>ISERROR(S126)</formula>
    </cfRule>
  </conditionalFormatting>
  <conditionalFormatting sqref="S127">
    <cfRule type="containsText" priority="649" operator="containsText" text="#¡VALOR!">
      <formula>NOT(ISERROR(SEARCH("#¡VALOR!",S127)))</formula>
    </cfRule>
    <cfRule type="containsText" dxfId="913" priority="650" operator="containsText" text="DÉBIL">
      <formula>NOT(ISERROR(SEARCH("DÉBIL",S127)))</formula>
    </cfRule>
    <cfRule type="containsText" dxfId="912" priority="651" operator="containsText" text="MODERADO">
      <formula>NOT(ISERROR(SEARCH("MODERADO",S127)))</formula>
    </cfRule>
    <cfRule type="containsText" dxfId="911" priority="652" operator="containsText" text="FUERTE">
      <formula>NOT(ISERROR(SEARCH("FUERTE",S127)))</formula>
    </cfRule>
    <cfRule type="containsErrors" dxfId="910" priority="654">
      <formula>ISERROR(S127)</formula>
    </cfRule>
  </conditionalFormatting>
  <conditionalFormatting sqref="S128">
    <cfRule type="containsText" priority="643" operator="containsText" text="#¡VALOR!">
      <formula>NOT(ISERROR(SEARCH("#¡VALOR!",S128)))</formula>
    </cfRule>
    <cfRule type="containsText" dxfId="909" priority="644" operator="containsText" text="DÉBIL">
      <formula>NOT(ISERROR(SEARCH("DÉBIL",S128)))</formula>
    </cfRule>
    <cfRule type="containsText" dxfId="908" priority="645" operator="containsText" text="MODERADO">
      <formula>NOT(ISERROR(SEARCH("MODERADO",S128)))</formula>
    </cfRule>
    <cfRule type="containsText" dxfId="907" priority="646" operator="containsText" text="FUERTE">
      <formula>NOT(ISERROR(SEARCH("FUERTE",S128)))</formula>
    </cfRule>
    <cfRule type="containsErrors" dxfId="906" priority="648">
      <formula>ISERROR(S128)</formula>
    </cfRule>
  </conditionalFormatting>
  <conditionalFormatting sqref="S129">
    <cfRule type="containsText" priority="637" operator="containsText" text="#¡VALOR!">
      <formula>NOT(ISERROR(SEARCH("#¡VALOR!",S129)))</formula>
    </cfRule>
    <cfRule type="containsText" dxfId="905" priority="638" operator="containsText" text="DÉBIL">
      <formula>NOT(ISERROR(SEARCH("DÉBIL",S129)))</formula>
    </cfRule>
    <cfRule type="containsText" dxfId="904" priority="639" operator="containsText" text="MODERADO">
      <formula>NOT(ISERROR(SEARCH("MODERADO",S129)))</formula>
    </cfRule>
    <cfRule type="containsText" dxfId="903" priority="640" operator="containsText" text="FUERTE">
      <formula>NOT(ISERROR(SEARCH("FUERTE",S129)))</formula>
    </cfRule>
    <cfRule type="containsErrors" dxfId="902" priority="642">
      <formula>ISERROR(S129)</formula>
    </cfRule>
  </conditionalFormatting>
  <conditionalFormatting sqref="S130">
    <cfRule type="containsText" priority="631" operator="containsText" text="#¡VALOR!">
      <formula>NOT(ISERROR(SEARCH("#¡VALOR!",S130)))</formula>
    </cfRule>
    <cfRule type="containsText" dxfId="901" priority="632" operator="containsText" text="DÉBIL">
      <formula>NOT(ISERROR(SEARCH("DÉBIL",S130)))</formula>
    </cfRule>
    <cfRule type="containsText" dxfId="900" priority="633" operator="containsText" text="MODERADO">
      <formula>NOT(ISERROR(SEARCH("MODERADO",S130)))</formula>
    </cfRule>
    <cfRule type="containsText" dxfId="899" priority="634" operator="containsText" text="FUERTE">
      <formula>NOT(ISERROR(SEARCH("FUERTE",S130)))</formula>
    </cfRule>
    <cfRule type="containsErrors" dxfId="898" priority="636">
      <formula>ISERROR(S130)</formula>
    </cfRule>
  </conditionalFormatting>
  <conditionalFormatting sqref="S131">
    <cfRule type="containsText" priority="625" operator="containsText" text="#¡VALOR!">
      <formula>NOT(ISERROR(SEARCH("#¡VALOR!",S131)))</formula>
    </cfRule>
    <cfRule type="containsText" dxfId="897" priority="626" operator="containsText" text="DÉBIL">
      <formula>NOT(ISERROR(SEARCH("DÉBIL",S131)))</formula>
    </cfRule>
    <cfRule type="containsText" dxfId="896" priority="627" operator="containsText" text="MODERADO">
      <formula>NOT(ISERROR(SEARCH("MODERADO",S131)))</formula>
    </cfRule>
    <cfRule type="containsText" dxfId="895" priority="628" operator="containsText" text="FUERTE">
      <formula>NOT(ISERROR(SEARCH("FUERTE",S131)))</formula>
    </cfRule>
    <cfRule type="containsErrors" dxfId="894" priority="630">
      <formula>ISERROR(S131)</formula>
    </cfRule>
  </conditionalFormatting>
  <conditionalFormatting sqref="S133:S188">
    <cfRule type="containsText" priority="619" operator="containsText" text="#¡VALOR!">
      <formula>NOT(ISERROR(SEARCH("#¡VALOR!",S133)))</formula>
    </cfRule>
    <cfRule type="containsText" dxfId="893" priority="620" operator="containsText" text="DÉBIL">
      <formula>NOT(ISERROR(SEARCH("DÉBIL",S133)))</formula>
    </cfRule>
    <cfRule type="containsText" dxfId="892" priority="621" operator="containsText" text="MODERADO">
      <formula>NOT(ISERROR(SEARCH("MODERADO",S133)))</formula>
    </cfRule>
    <cfRule type="containsText" dxfId="891" priority="622" operator="containsText" text="FUERTE">
      <formula>NOT(ISERROR(SEARCH("FUERTE",S133)))</formula>
    </cfRule>
    <cfRule type="containsErrors" dxfId="890" priority="624">
      <formula>ISERROR(S133)</formula>
    </cfRule>
  </conditionalFormatting>
  <conditionalFormatting sqref="S132">
    <cfRule type="containsText" priority="613" operator="containsText" text="#¡VALOR!">
      <formula>NOT(ISERROR(SEARCH("#¡VALOR!",S132)))</formula>
    </cfRule>
    <cfRule type="containsText" dxfId="889" priority="614" operator="containsText" text="DÉBIL">
      <formula>NOT(ISERROR(SEARCH("DÉBIL",S132)))</formula>
    </cfRule>
    <cfRule type="containsText" dxfId="888" priority="615" operator="containsText" text="MODERADO">
      <formula>NOT(ISERROR(SEARCH("MODERADO",S132)))</formula>
    </cfRule>
    <cfRule type="containsText" dxfId="887" priority="616" operator="containsText" text="FUERTE">
      <formula>NOT(ISERROR(SEARCH("FUERTE",S132)))</formula>
    </cfRule>
    <cfRule type="containsErrors" dxfId="886" priority="618">
      <formula>ISERROR(S132)</formula>
    </cfRule>
  </conditionalFormatting>
  <conditionalFormatting sqref="V126:V188">
    <cfRule type="iconSet" priority="760">
      <iconSet iconSet="3Symbols2">
        <cfvo type="percent" val="0"/>
        <cfvo type="percent" val="33"/>
        <cfvo type="percent" val="67"/>
      </iconSet>
    </cfRule>
  </conditionalFormatting>
  <conditionalFormatting sqref="AB25 AB29 AB32 AB34:AB35 AB38">
    <cfRule type="cellIs" dxfId="885" priority="609" operator="equal">
      <formula>"Extrema"</formula>
    </cfRule>
    <cfRule type="cellIs" dxfId="884" priority="610" operator="equal">
      <formula>"Alta"</formula>
    </cfRule>
    <cfRule type="cellIs" dxfId="883" priority="611" operator="equal">
      <formula>"Moderada"</formula>
    </cfRule>
    <cfRule type="cellIs" dxfId="882" priority="612" operator="equal">
      <formula>"Baja"</formula>
    </cfRule>
  </conditionalFormatting>
  <conditionalFormatting sqref="Z25 Z29 Z32 Z34:Z35 Z38">
    <cfRule type="cellIs" dxfId="881" priority="606" operator="equal">
      <formula>"Catastrófico"</formula>
    </cfRule>
    <cfRule type="cellIs" dxfId="880" priority="607" operator="equal">
      <formula>"Mayor"</formula>
    </cfRule>
    <cfRule type="cellIs" dxfId="879" priority="608" operator="equal">
      <formula>"Moderado"</formula>
    </cfRule>
  </conditionalFormatting>
  <conditionalFormatting sqref="X25 X29 X32 X34:X35 X38">
    <cfRule type="cellIs" dxfId="878" priority="601" operator="equal">
      <formula>"Improbable"</formula>
    </cfRule>
    <cfRule type="containsText" dxfId="877" priority="602" operator="containsText" text="Casi Seguro">
      <formula>NOT(ISERROR(SEARCH("Casi Seguro",X25)))</formula>
    </cfRule>
    <cfRule type="containsText" dxfId="876" priority="603" operator="containsText" text="Posible">
      <formula>NOT(ISERROR(SEARCH("Posible",X25)))</formula>
    </cfRule>
    <cfRule type="cellIs" dxfId="875" priority="604" operator="equal">
      <formula>"Probable"</formula>
    </cfRule>
    <cfRule type="containsText" dxfId="874" priority="605" operator="containsText" text="Rara Vez">
      <formula>NOT(ISERROR(SEARCH("Rara Vez",X25)))</formula>
    </cfRule>
  </conditionalFormatting>
  <conditionalFormatting sqref="AB41">
    <cfRule type="cellIs" dxfId="873" priority="597" operator="equal">
      <formula>"Extrema"</formula>
    </cfRule>
    <cfRule type="cellIs" dxfId="872" priority="598" operator="equal">
      <formula>"Alta"</formula>
    </cfRule>
    <cfRule type="cellIs" dxfId="871" priority="599" operator="equal">
      <formula>"Moderada"</formula>
    </cfRule>
    <cfRule type="cellIs" dxfId="870" priority="600" operator="equal">
      <formula>"Baja"</formula>
    </cfRule>
  </conditionalFormatting>
  <conditionalFormatting sqref="Z41">
    <cfRule type="cellIs" dxfId="869" priority="594" operator="equal">
      <formula>"Catastrófico"</formula>
    </cfRule>
    <cfRule type="cellIs" dxfId="868" priority="595" operator="equal">
      <formula>"Mayor"</formula>
    </cfRule>
    <cfRule type="cellIs" dxfId="867" priority="596" operator="equal">
      <formula>"Moderado"</formula>
    </cfRule>
  </conditionalFormatting>
  <conditionalFormatting sqref="X41">
    <cfRule type="cellIs" dxfId="866" priority="589" operator="equal">
      <formula>"Improbable"</formula>
    </cfRule>
    <cfRule type="containsText" dxfId="865" priority="590" operator="containsText" text="Casi Seguro">
      <formula>NOT(ISERROR(SEARCH("Casi Seguro",X41)))</formula>
    </cfRule>
    <cfRule type="containsText" dxfId="864" priority="591" operator="containsText" text="Posible">
      <formula>NOT(ISERROR(SEARCH("Posible",X41)))</formula>
    </cfRule>
    <cfRule type="cellIs" dxfId="863" priority="592" operator="equal">
      <formula>"Probable"</formula>
    </cfRule>
    <cfRule type="containsText" dxfId="862" priority="593" operator="containsText" text="Rara Vez">
      <formula>NOT(ISERROR(SEARCH("Rara Vez",X41)))</formula>
    </cfRule>
  </conditionalFormatting>
  <conditionalFormatting sqref="AB64 AB69">
    <cfRule type="cellIs" dxfId="861" priority="585" operator="equal">
      <formula>"Extrema"</formula>
    </cfRule>
    <cfRule type="cellIs" dxfId="860" priority="586" operator="equal">
      <formula>"Alta"</formula>
    </cfRule>
    <cfRule type="cellIs" dxfId="859" priority="587" operator="equal">
      <formula>"Moderada"</formula>
    </cfRule>
    <cfRule type="cellIs" dxfId="858" priority="588" operator="equal">
      <formula>"Baja"</formula>
    </cfRule>
  </conditionalFormatting>
  <conditionalFormatting sqref="Z64 Z69">
    <cfRule type="cellIs" dxfId="857" priority="582" operator="equal">
      <formula>"Catastrófico"</formula>
    </cfRule>
    <cfRule type="cellIs" dxfId="856" priority="583" operator="equal">
      <formula>"Mayor"</formula>
    </cfRule>
    <cfRule type="cellIs" dxfId="855" priority="584" operator="equal">
      <formula>"Moderado"</formula>
    </cfRule>
  </conditionalFormatting>
  <conditionalFormatting sqref="X64 X69">
    <cfRule type="cellIs" dxfId="854" priority="577" operator="equal">
      <formula>"Improbable"</formula>
    </cfRule>
    <cfRule type="containsText" dxfId="853" priority="578" operator="containsText" text="Casi Seguro">
      <formula>NOT(ISERROR(SEARCH("Casi Seguro",X64)))</formula>
    </cfRule>
    <cfRule type="containsText" dxfId="852" priority="579" operator="containsText" text="Posible">
      <formula>NOT(ISERROR(SEARCH("Posible",X64)))</formula>
    </cfRule>
    <cfRule type="cellIs" dxfId="851" priority="580" operator="equal">
      <formula>"Probable"</formula>
    </cfRule>
    <cfRule type="containsText" dxfId="850" priority="581" operator="containsText" text="Rara Vez">
      <formula>NOT(ISERROR(SEARCH("Rara Vez",X64)))</formula>
    </cfRule>
  </conditionalFormatting>
  <conditionalFormatting sqref="AB73">
    <cfRule type="cellIs" dxfId="849" priority="573" operator="equal">
      <formula>"Extrema"</formula>
    </cfRule>
    <cfRule type="cellIs" dxfId="848" priority="574" operator="equal">
      <formula>"Alta"</formula>
    </cfRule>
    <cfRule type="cellIs" dxfId="847" priority="575" operator="equal">
      <formula>"Moderada"</formula>
    </cfRule>
    <cfRule type="cellIs" dxfId="846" priority="576" operator="equal">
      <formula>"Baja"</formula>
    </cfRule>
  </conditionalFormatting>
  <conditionalFormatting sqref="Z73">
    <cfRule type="cellIs" dxfId="845" priority="570" operator="equal">
      <formula>"Catastrófico"</formula>
    </cfRule>
    <cfRule type="cellIs" dxfId="844" priority="571" operator="equal">
      <formula>"Mayor"</formula>
    </cfRule>
    <cfRule type="cellIs" dxfId="843" priority="572" operator="equal">
      <formula>"Moderado"</formula>
    </cfRule>
  </conditionalFormatting>
  <conditionalFormatting sqref="X73">
    <cfRule type="cellIs" dxfId="842" priority="565" operator="equal">
      <formula>"Improbable"</formula>
    </cfRule>
    <cfRule type="containsText" dxfId="841" priority="566" operator="containsText" text="Casi Seguro">
      <formula>NOT(ISERROR(SEARCH("Casi Seguro",X73)))</formula>
    </cfRule>
    <cfRule type="containsText" dxfId="840" priority="567" operator="containsText" text="Posible">
      <formula>NOT(ISERROR(SEARCH("Posible",X73)))</formula>
    </cfRule>
    <cfRule type="cellIs" dxfId="839" priority="568" operator="equal">
      <formula>"Probable"</formula>
    </cfRule>
    <cfRule type="containsText" dxfId="838" priority="569" operator="containsText" text="Rara Vez">
      <formula>NOT(ISERROR(SEARCH("Rara Vez",X73)))</formula>
    </cfRule>
  </conditionalFormatting>
  <conditionalFormatting sqref="AB79">
    <cfRule type="cellIs" dxfId="837" priority="561" operator="equal">
      <formula>"Extrema"</formula>
    </cfRule>
    <cfRule type="cellIs" dxfId="836" priority="562" operator="equal">
      <formula>"Alta"</formula>
    </cfRule>
    <cfRule type="cellIs" dxfId="835" priority="563" operator="equal">
      <formula>"Moderada"</formula>
    </cfRule>
    <cfRule type="cellIs" dxfId="834" priority="564" operator="equal">
      <formula>"Baja"</formula>
    </cfRule>
  </conditionalFormatting>
  <conditionalFormatting sqref="Z79">
    <cfRule type="cellIs" dxfId="833" priority="558" operator="equal">
      <formula>"Catastrófico"</formula>
    </cfRule>
    <cfRule type="cellIs" dxfId="832" priority="559" operator="equal">
      <formula>"Mayor"</formula>
    </cfRule>
    <cfRule type="cellIs" dxfId="831" priority="560" operator="equal">
      <formula>"Moderado"</formula>
    </cfRule>
  </conditionalFormatting>
  <conditionalFormatting sqref="X79">
    <cfRule type="cellIs" dxfId="830" priority="553" operator="equal">
      <formula>"Improbable"</formula>
    </cfRule>
    <cfRule type="containsText" dxfId="829" priority="554" operator="containsText" text="Casi Seguro">
      <formula>NOT(ISERROR(SEARCH("Casi Seguro",X79)))</formula>
    </cfRule>
    <cfRule type="containsText" dxfId="828" priority="555" operator="containsText" text="Posible">
      <formula>NOT(ISERROR(SEARCH("Posible",X79)))</formula>
    </cfRule>
    <cfRule type="cellIs" dxfId="827" priority="556" operator="equal">
      <formula>"Probable"</formula>
    </cfRule>
    <cfRule type="containsText" dxfId="826" priority="557" operator="containsText" text="Rara Vez">
      <formula>NOT(ISERROR(SEARCH("Rara Vez",X79)))</formula>
    </cfRule>
  </conditionalFormatting>
  <conditionalFormatting sqref="X124">
    <cfRule type="cellIs" dxfId="825" priority="529" operator="equal">
      <formula>"Improbable"</formula>
    </cfRule>
    <cfRule type="containsText" dxfId="824" priority="530" operator="containsText" text="Casi Seguro">
      <formula>NOT(ISERROR(SEARCH("Casi Seguro",X124)))</formula>
    </cfRule>
    <cfRule type="containsText" dxfId="823" priority="531" operator="containsText" text="Posible">
      <formula>NOT(ISERROR(SEARCH("Posible",X124)))</formula>
    </cfRule>
    <cfRule type="cellIs" dxfId="822" priority="532" operator="equal">
      <formula>"Probable"</formula>
    </cfRule>
    <cfRule type="containsText" dxfId="821" priority="533" operator="containsText" text="Rara Vez">
      <formula>NOT(ISERROR(SEARCH("Rara Vez",X124)))</formula>
    </cfRule>
  </conditionalFormatting>
  <conditionalFormatting sqref="AB124">
    <cfRule type="cellIs" dxfId="820" priority="537" operator="equal">
      <formula>"Extrema"</formula>
    </cfRule>
    <cfRule type="cellIs" dxfId="819" priority="538" operator="equal">
      <formula>"Alta"</formula>
    </cfRule>
    <cfRule type="cellIs" dxfId="818" priority="539" operator="equal">
      <formula>"Moderada"</formula>
    </cfRule>
    <cfRule type="cellIs" dxfId="817" priority="540" operator="equal">
      <formula>"Baja"</formula>
    </cfRule>
  </conditionalFormatting>
  <conditionalFormatting sqref="Z124">
    <cfRule type="cellIs" dxfId="816" priority="534" operator="equal">
      <formula>"Catastrófico"</formula>
    </cfRule>
    <cfRule type="cellIs" dxfId="815" priority="535" operator="equal">
      <formula>"Mayor"</formula>
    </cfRule>
    <cfRule type="cellIs" dxfId="814" priority="536" operator="equal">
      <formula>"Moderado"</formula>
    </cfRule>
  </conditionalFormatting>
  <conditionalFormatting sqref="X198:X200">
    <cfRule type="cellIs" dxfId="813" priority="465" operator="equal">
      <formula>"Improbable"</formula>
    </cfRule>
    <cfRule type="containsText" dxfId="812" priority="466" operator="containsText" text="Casi Seguro">
      <formula>NOT(ISERROR(SEARCH("Casi Seguro",X198)))</formula>
    </cfRule>
    <cfRule type="containsText" dxfId="811" priority="467" operator="containsText" text="Posible">
      <formula>NOT(ISERROR(SEARCH("Posible",X198)))</formula>
    </cfRule>
    <cfRule type="cellIs" dxfId="810" priority="468" operator="equal">
      <formula>"Probable"</formula>
    </cfRule>
    <cfRule type="containsText" dxfId="809" priority="469" operator="containsText" text="Rara Vez">
      <formula>NOT(ISERROR(SEARCH("Rara Vez",X198)))</formula>
    </cfRule>
  </conditionalFormatting>
  <conditionalFormatting sqref="L198:L200">
    <cfRule type="cellIs" dxfId="808" priority="485" operator="equal">
      <formula>"Extrema"</formula>
    </cfRule>
    <cfRule type="cellIs" dxfId="807" priority="486" operator="equal">
      <formula>"Alta"</formula>
    </cfRule>
    <cfRule type="cellIs" dxfId="806" priority="487" operator="equal">
      <formula>"Moderada"</formula>
    </cfRule>
    <cfRule type="cellIs" dxfId="805" priority="488" operator="equal">
      <formula>"Baja"</formula>
    </cfRule>
  </conditionalFormatting>
  <conditionalFormatting sqref="J198:J200">
    <cfRule type="cellIs" dxfId="804" priority="482" operator="equal">
      <formula>"Catastrófico"</formula>
    </cfRule>
    <cfRule type="cellIs" dxfId="803" priority="483" operator="equal">
      <formula>"Mayor"</formula>
    </cfRule>
    <cfRule type="cellIs" dxfId="802" priority="484" operator="equal">
      <formula>"Moderado"</formula>
    </cfRule>
  </conditionalFormatting>
  <conditionalFormatting sqref="H198:H200">
    <cfRule type="cellIs" dxfId="801" priority="477" operator="equal">
      <formula>"Improbable"</formula>
    </cfRule>
    <cfRule type="containsText" dxfId="800" priority="478" operator="containsText" text="Casi Seguro">
      <formula>NOT(ISERROR(SEARCH("Casi Seguro",H198)))</formula>
    </cfRule>
    <cfRule type="containsText" dxfId="799" priority="479" operator="containsText" text="Posible">
      <formula>NOT(ISERROR(SEARCH("Posible",H198)))</formula>
    </cfRule>
    <cfRule type="cellIs" dxfId="798" priority="480" operator="equal">
      <formula>"Probable"</formula>
    </cfRule>
    <cfRule type="containsText" dxfId="797" priority="481" operator="containsText" text="Rara Vez">
      <formula>NOT(ISERROR(SEARCH("Rara Vez",H198)))</formula>
    </cfRule>
  </conditionalFormatting>
  <conditionalFormatting sqref="AB198:AB200">
    <cfRule type="cellIs" dxfId="796" priority="473" operator="equal">
      <formula>"Extrema"</formula>
    </cfRule>
    <cfRule type="cellIs" dxfId="795" priority="474" operator="equal">
      <formula>"Alta"</formula>
    </cfRule>
    <cfRule type="cellIs" dxfId="794" priority="475" operator="equal">
      <formula>"Moderada"</formula>
    </cfRule>
    <cfRule type="cellIs" dxfId="793" priority="476" operator="equal">
      <formula>"Baja"</formula>
    </cfRule>
  </conditionalFormatting>
  <conditionalFormatting sqref="Z198:Z200">
    <cfRule type="cellIs" dxfId="792" priority="470" operator="equal">
      <formula>"Catastrófico"</formula>
    </cfRule>
    <cfRule type="cellIs" dxfId="791" priority="471" operator="equal">
      <formula>"Mayor"</formula>
    </cfRule>
    <cfRule type="cellIs" dxfId="790" priority="472" operator="equal">
      <formula>"Moderado"</formula>
    </cfRule>
  </conditionalFormatting>
  <conditionalFormatting sqref="Z23">
    <cfRule type="cellIs" dxfId="789" priority="462" operator="equal">
      <formula>"Catastrófico"</formula>
    </cfRule>
    <cfRule type="cellIs" dxfId="788" priority="463" operator="equal">
      <formula>"Mayor"</formula>
    </cfRule>
    <cfRule type="cellIs" dxfId="787" priority="464" operator="equal">
      <formula>"Moderado"</formula>
    </cfRule>
  </conditionalFormatting>
  <conditionalFormatting sqref="X23">
    <cfRule type="cellIs" dxfId="786" priority="457" operator="equal">
      <formula>"Improbable"</formula>
    </cfRule>
    <cfRule type="containsText" dxfId="785" priority="458" operator="containsText" text="Casi Seguro">
      <formula>NOT(ISERROR(SEARCH("Casi Seguro",X23)))</formula>
    </cfRule>
    <cfRule type="containsText" dxfId="784" priority="459" operator="containsText" text="Posible">
      <formula>NOT(ISERROR(SEARCH("Posible",X23)))</formula>
    </cfRule>
    <cfRule type="cellIs" dxfId="783" priority="460" operator="equal">
      <formula>"Probable"</formula>
    </cfRule>
    <cfRule type="containsText" dxfId="782" priority="461" operator="containsText" text="Rara Vez">
      <formula>NOT(ISERROR(SEARCH("Rara Vez",X23)))</formula>
    </cfRule>
  </conditionalFormatting>
  <conditionalFormatting sqref="AB44">
    <cfRule type="cellIs" dxfId="781" priority="453" operator="equal">
      <formula>"Extrema"</formula>
    </cfRule>
    <cfRule type="cellIs" dxfId="780" priority="454" operator="equal">
      <formula>"Alta"</formula>
    </cfRule>
    <cfRule type="cellIs" dxfId="779" priority="455" operator="equal">
      <formula>"Moderada"</formula>
    </cfRule>
    <cfRule type="cellIs" dxfId="778" priority="456" operator="equal">
      <formula>"Baja"</formula>
    </cfRule>
  </conditionalFormatting>
  <conditionalFormatting sqref="Z44">
    <cfRule type="cellIs" dxfId="777" priority="450" operator="equal">
      <formula>"Catastrófico"</formula>
    </cfRule>
    <cfRule type="cellIs" dxfId="776" priority="451" operator="equal">
      <formula>"Mayor"</formula>
    </cfRule>
    <cfRule type="cellIs" dxfId="775" priority="452" operator="equal">
      <formula>"Moderado"</formula>
    </cfRule>
  </conditionalFormatting>
  <conditionalFormatting sqref="X44">
    <cfRule type="cellIs" dxfId="774" priority="445" operator="equal">
      <formula>"Improbable"</formula>
    </cfRule>
    <cfRule type="containsText" dxfId="773" priority="446" operator="containsText" text="Casi Seguro">
      <formula>NOT(ISERROR(SEARCH("Casi Seguro",X44)))</formula>
    </cfRule>
    <cfRule type="containsText" dxfId="772" priority="447" operator="containsText" text="Posible">
      <formula>NOT(ISERROR(SEARCH("Posible",X44)))</formula>
    </cfRule>
    <cfRule type="cellIs" dxfId="771" priority="448" operator="equal">
      <formula>"Probable"</formula>
    </cfRule>
    <cfRule type="containsText" dxfId="770" priority="449" operator="containsText" text="Rara Vez">
      <formula>NOT(ISERROR(SEARCH("Rara Vez",X44)))</formula>
    </cfRule>
  </conditionalFormatting>
  <conditionalFormatting sqref="AB52">
    <cfRule type="cellIs" dxfId="769" priority="441" operator="equal">
      <formula>"Extrema"</formula>
    </cfRule>
    <cfRule type="cellIs" dxfId="768" priority="442" operator="equal">
      <formula>"Alta"</formula>
    </cfRule>
    <cfRule type="cellIs" dxfId="767" priority="443" operator="equal">
      <formula>"Moderada"</formula>
    </cfRule>
    <cfRule type="cellIs" dxfId="766" priority="444" operator="equal">
      <formula>"Baja"</formula>
    </cfRule>
  </conditionalFormatting>
  <conditionalFormatting sqref="Z52">
    <cfRule type="cellIs" dxfId="765" priority="438" operator="equal">
      <formula>"Catastrófico"</formula>
    </cfRule>
    <cfRule type="cellIs" dxfId="764" priority="439" operator="equal">
      <formula>"Mayor"</formula>
    </cfRule>
    <cfRule type="cellIs" dxfId="763" priority="440" operator="equal">
      <formula>"Moderado"</formula>
    </cfRule>
  </conditionalFormatting>
  <conditionalFormatting sqref="X52">
    <cfRule type="cellIs" dxfId="762" priority="433" operator="equal">
      <formula>"Improbable"</formula>
    </cfRule>
    <cfRule type="containsText" dxfId="761" priority="434" operator="containsText" text="Casi Seguro">
      <formula>NOT(ISERROR(SEARCH("Casi Seguro",X52)))</formula>
    </cfRule>
    <cfRule type="containsText" dxfId="760" priority="435" operator="containsText" text="Posible">
      <formula>NOT(ISERROR(SEARCH("Posible",X52)))</formula>
    </cfRule>
    <cfRule type="cellIs" dxfId="759" priority="436" operator="equal">
      <formula>"Probable"</formula>
    </cfRule>
    <cfRule type="containsText" dxfId="758" priority="437" operator="containsText" text="Rara Vez">
      <formula>NOT(ISERROR(SEARCH("Rara Vez",X52)))</formula>
    </cfRule>
  </conditionalFormatting>
  <conditionalFormatting sqref="V9:V61">
    <cfRule type="iconSet" priority="4872">
      <iconSet iconSet="3Symbols2">
        <cfvo type="percent" val="0"/>
        <cfvo type="percent" val="33"/>
        <cfvo type="percent" val="67"/>
      </iconSet>
    </cfRule>
  </conditionalFormatting>
  <conditionalFormatting sqref="AB59:AB60">
    <cfRule type="cellIs" dxfId="757" priority="421" operator="equal">
      <formula>"Extrema"</formula>
    </cfRule>
    <cfRule type="cellIs" dxfId="756" priority="422" operator="equal">
      <formula>"Alta"</formula>
    </cfRule>
    <cfRule type="cellIs" dxfId="755" priority="423" operator="equal">
      <formula>"Moderada"</formula>
    </cfRule>
    <cfRule type="cellIs" dxfId="754" priority="424" operator="equal">
      <formula>"Baja"</formula>
    </cfRule>
  </conditionalFormatting>
  <conditionalFormatting sqref="Z59:Z60">
    <cfRule type="cellIs" dxfId="753" priority="418" operator="equal">
      <formula>"Catastrófico"</formula>
    </cfRule>
    <cfRule type="cellIs" dxfId="752" priority="419" operator="equal">
      <formula>"Mayor"</formula>
    </cfRule>
    <cfRule type="cellIs" dxfId="751" priority="420" operator="equal">
      <formula>"Moderado"</formula>
    </cfRule>
  </conditionalFormatting>
  <conditionalFormatting sqref="X59:X60">
    <cfRule type="cellIs" dxfId="750" priority="413" operator="equal">
      <formula>"Improbable"</formula>
    </cfRule>
    <cfRule type="containsText" dxfId="749" priority="414" operator="containsText" text="Casi Seguro">
      <formula>NOT(ISERROR(SEARCH("Casi Seguro",X59)))</formula>
    </cfRule>
    <cfRule type="containsText" dxfId="748" priority="415" operator="containsText" text="Posible">
      <formula>NOT(ISERROR(SEARCH("Posible",X59)))</formula>
    </cfRule>
    <cfRule type="cellIs" dxfId="747" priority="416" operator="equal">
      <formula>"Probable"</formula>
    </cfRule>
    <cfRule type="containsText" dxfId="746" priority="417" operator="containsText" text="Rara Vez">
      <formula>NOT(ISERROR(SEARCH("Rara Vez",X59)))</formula>
    </cfRule>
  </conditionalFormatting>
  <conditionalFormatting sqref="AB62">
    <cfRule type="cellIs" dxfId="745" priority="409" operator="equal">
      <formula>"Extrema"</formula>
    </cfRule>
    <cfRule type="cellIs" dxfId="744" priority="410" operator="equal">
      <formula>"Alta"</formula>
    </cfRule>
    <cfRule type="cellIs" dxfId="743" priority="411" operator="equal">
      <formula>"Moderada"</formula>
    </cfRule>
    <cfRule type="cellIs" dxfId="742" priority="412" operator="equal">
      <formula>"Baja"</formula>
    </cfRule>
  </conditionalFormatting>
  <conditionalFormatting sqref="Z62">
    <cfRule type="cellIs" dxfId="741" priority="406" operator="equal">
      <formula>"Catastrófico"</formula>
    </cfRule>
    <cfRule type="cellIs" dxfId="740" priority="407" operator="equal">
      <formula>"Mayor"</formula>
    </cfRule>
    <cfRule type="cellIs" dxfId="739" priority="408" operator="equal">
      <formula>"Moderado"</formula>
    </cfRule>
  </conditionalFormatting>
  <conditionalFormatting sqref="X62">
    <cfRule type="cellIs" dxfId="738" priority="401" operator="equal">
      <formula>"Improbable"</formula>
    </cfRule>
    <cfRule type="containsText" dxfId="737" priority="402" operator="containsText" text="Casi Seguro">
      <formula>NOT(ISERROR(SEARCH("Casi Seguro",X62)))</formula>
    </cfRule>
    <cfRule type="containsText" dxfId="736" priority="403" operator="containsText" text="Posible">
      <formula>NOT(ISERROR(SEARCH("Posible",X62)))</formula>
    </cfRule>
    <cfRule type="cellIs" dxfId="735" priority="404" operator="equal">
      <formula>"Probable"</formula>
    </cfRule>
    <cfRule type="containsText" dxfId="734" priority="405" operator="containsText" text="Rara Vez">
      <formula>NOT(ISERROR(SEARCH("Rara Vez",X62)))</formula>
    </cfRule>
  </conditionalFormatting>
  <conditionalFormatting sqref="X120:X122">
    <cfRule type="cellIs" dxfId="733" priority="313" operator="equal">
      <formula>"Improbable"</formula>
    </cfRule>
    <cfRule type="containsText" dxfId="732" priority="314" operator="containsText" text="Casi Seguro">
      <formula>NOT(ISERROR(SEARCH("Casi Seguro",X120)))</formula>
    </cfRule>
    <cfRule type="containsText" dxfId="731" priority="315" operator="containsText" text="Posible">
      <formula>NOT(ISERROR(SEARCH("Posible",X120)))</formula>
    </cfRule>
    <cfRule type="cellIs" dxfId="730" priority="316" operator="equal">
      <formula>"Probable"</formula>
    </cfRule>
    <cfRule type="containsText" dxfId="729" priority="317" operator="containsText" text="Rara Vez">
      <formula>NOT(ISERROR(SEARCH("Rara Vez",X120)))</formula>
    </cfRule>
  </conditionalFormatting>
  <conditionalFormatting sqref="L113:L114 L109:L111 L116">
    <cfRule type="cellIs" dxfId="728" priority="357" operator="equal">
      <formula>"Extrema"</formula>
    </cfRule>
    <cfRule type="cellIs" dxfId="727" priority="358" operator="equal">
      <formula>"Alta"</formula>
    </cfRule>
    <cfRule type="cellIs" dxfId="726" priority="359" operator="equal">
      <formula>"Moderada"</formula>
    </cfRule>
    <cfRule type="cellIs" dxfId="725" priority="360" operator="equal">
      <formula>"Baja"</formula>
    </cfRule>
  </conditionalFormatting>
  <conditionalFormatting sqref="J113:J114 J109:J111 J116">
    <cfRule type="cellIs" dxfId="724" priority="354" operator="equal">
      <formula>"Catastrófico"</formula>
    </cfRule>
    <cfRule type="cellIs" dxfId="723" priority="355" operator="equal">
      <formula>"Mayor"</formula>
    </cfRule>
    <cfRule type="cellIs" dxfId="722" priority="356" operator="equal">
      <formula>"Moderado"</formula>
    </cfRule>
  </conditionalFormatting>
  <conditionalFormatting sqref="H113:H114 H109:H111 H116">
    <cfRule type="cellIs" dxfId="721" priority="349" operator="equal">
      <formula>"Improbable"</formula>
    </cfRule>
    <cfRule type="containsText" dxfId="720" priority="350" operator="containsText" text="Casi Seguro">
      <formula>NOT(ISERROR(SEARCH("Casi Seguro",H109)))</formula>
    </cfRule>
    <cfRule type="containsText" dxfId="719" priority="351" operator="containsText" text="Posible">
      <formula>NOT(ISERROR(SEARCH("Posible",H109)))</formula>
    </cfRule>
    <cfRule type="cellIs" dxfId="718" priority="352" operator="equal">
      <formula>"Probable"</formula>
    </cfRule>
    <cfRule type="containsText" dxfId="717" priority="353" operator="containsText" text="Rara Vez">
      <formula>NOT(ISERROR(SEARCH("Rara Vez",H109)))</formula>
    </cfRule>
  </conditionalFormatting>
  <conditionalFormatting sqref="L120:L122">
    <cfRule type="cellIs" dxfId="716" priority="345" operator="equal">
      <formula>"Extrema"</formula>
    </cfRule>
    <cfRule type="cellIs" dxfId="715" priority="346" operator="equal">
      <formula>"Alta"</formula>
    </cfRule>
    <cfRule type="cellIs" dxfId="714" priority="347" operator="equal">
      <formula>"Moderada"</formula>
    </cfRule>
    <cfRule type="cellIs" dxfId="713" priority="348" operator="equal">
      <formula>"Baja"</formula>
    </cfRule>
  </conditionalFormatting>
  <conditionalFormatting sqref="J120:J122">
    <cfRule type="cellIs" dxfId="712" priority="342" operator="equal">
      <formula>"Catastrófico"</formula>
    </cfRule>
    <cfRule type="cellIs" dxfId="711" priority="343" operator="equal">
      <formula>"Mayor"</formula>
    </cfRule>
    <cfRule type="cellIs" dxfId="710" priority="344" operator="equal">
      <formula>"Moderado"</formula>
    </cfRule>
  </conditionalFormatting>
  <conditionalFormatting sqref="H120:H122">
    <cfRule type="cellIs" dxfId="709" priority="337" operator="equal">
      <formula>"Improbable"</formula>
    </cfRule>
    <cfRule type="containsText" dxfId="708" priority="338" operator="containsText" text="Casi Seguro">
      <formula>NOT(ISERROR(SEARCH("Casi Seguro",H120)))</formula>
    </cfRule>
    <cfRule type="containsText" dxfId="707" priority="339" operator="containsText" text="Posible">
      <formula>NOT(ISERROR(SEARCH("Posible",H120)))</formula>
    </cfRule>
    <cfRule type="cellIs" dxfId="706" priority="340" operator="equal">
      <formula>"Probable"</formula>
    </cfRule>
    <cfRule type="containsText" dxfId="705" priority="341" operator="containsText" text="Rara Vez">
      <formula>NOT(ISERROR(SEARCH("Rara Vez",H120)))</formula>
    </cfRule>
  </conditionalFormatting>
  <conditionalFormatting sqref="AB113:AB114 AB109:AB111 AB116">
    <cfRule type="cellIs" dxfId="704" priority="333" operator="equal">
      <formula>"Extrema"</formula>
    </cfRule>
    <cfRule type="cellIs" dxfId="703" priority="334" operator="equal">
      <formula>"Alta"</formula>
    </cfRule>
    <cfRule type="cellIs" dxfId="702" priority="335" operator="equal">
      <formula>"Moderada"</formula>
    </cfRule>
    <cfRule type="cellIs" dxfId="701" priority="336" operator="equal">
      <formula>"Baja"</formula>
    </cfRule>
  </conditionalFormatting>
  <conditionalFormatting sqref="Z113:Z114 Z109:Z111 Z116">
    <cfRule type="cellIs" dxfId="700" priority="330" operator="equal">
      <formula>"Catastrófico"</formula>
    </cfRule>
    <cfRule type="cellIs" dxfId="699" priority="331" operator="equal">
      <formula>"Mayor"</formula>
    </cfRule>
    <cfRule type="cellIs" dxfId="698" priority="332" operator="equal">
      <formula>"Moderado"</formula>
    </cfRule>
  </conditionalFormatting>
  <conditionalFormatting sqref="X113:X114 X109:X111 X116">
    <cfRule type="cellIs" dxfId="697" priority="325" operator="equal">
      <formula>"Improbable"</formula>
    </cfRule>
    <cfRule type="containsText" dxfId="696" priority="326" operator="containsText" text="Casi Seguro">
      <formula>NOT(ISERROR(SEARCH("Casi Seguro",X109)))</formula>
    </cfRule>
    <cfRule type="containsText" dxfId="695" priority="327" operator="containsText" text="Posible">
      <formula>NOT(ISERROR(SEARCH("Posible",X109)))</formula>
    </cfRule>
    <cfRule type="cellIs" dxfId="694" priority="328" operator="equal">
      <formula>"Probable"</formula>
    </cfRule>
    <cfRule type="containsText" dxfId="693" priority="329" operator="containsText" text="Rara Vez">
      <formula>NOT(ISERROR(SEARCH("Rara Vez",X109)))</formula>
    </cfRule>
  </conditionalFormatting>
  <conditionalFormatting sqref="AB120:AB122">
    <cfRule type="cellIs" dxfId="692" priority="321" operator="equal">
      <formula>"Extrema"</formula>
    </cfRule>
    <cfRule type="cellIs" dxfId="691" priority="322" operator="equal">
      <formula>"Alta"</formula>
    </cfRule>
    <cfRule type="cellIs" dxfId="690" priority="323" operator="equal">
      <formula>"Moderada"</formula>
    </cfRule>
    <cfRule type="cellIs" dxfId="689" priority="324" operator="equal">
      <formula>"Baja"</formula>
    </cfRule>
  </conditionalFormatting>
  <conditionalFormatting sqref="Z120:Z122">
    <cfRule type="cellIs" dxfId="688" priority="318" operator="equal">
      <formula>"Catastrófico"</formula>
    </cfRule>
    <cfRule type="cellIs" dxfId="687" priority="319" operator="equal">
      <formula>"Mayor"</formula>
    </cfRule>
    <cfRule type="cellIs" dxfId="686" priority="320" operator="equal">
      <formula>"Moderado"</formula>
    </cfRule>
  </conditionalFormatting>
  <conditionalFormatting sqref="AB213">
    <cfRule type="cellIs" dxfId="685" priority="233" operator="equal">
      <formula>"Extrema"</formula>
    </cfRule>
    <cfRule type="cellIs" dxfId="684" priority="234" operator="equal">
      <formula>"Alta"</formula>
    </cfRule>
    <cfRule type="cellIs" dxfId="683" priority="235" operator="equal">
      <formula>"Moderada"</formula>
    </cfRule>
    <cfRule type="cellIs" dxfId="682" priority="236" operator="equal">
      <formula>"Baja"</formula>
    </cfRule>
  </conditionalFormatting>
  <conditionalFormatting sqref="L189 L191 L194 L196">
    <cfRule type="cellIs" dxfId="681" priority="309" operator="equal">
      <formula>"Extrema"</formula>
    </cfRule>
    <cfRule type="cellIs" dxfId="680" priority="310" operator="equal">
      <formula>"Alta"</formula>
    </cfRule>
    <cfRule type="cellIs" dxfId="679" priority="311" operator="equal">
      <formula>"Moderada"</formula>
    </cfRule>
    <cfRule type="cellIs" dxfId="678" priority="312" operator="equal">
      <formula>"Baja"</formula>
    </cfRule>
  </conditionalFormatting>
  <conditionalFormatting sqref="J189 J191 J194 J196">
    <cfRule type="cellIs" dxfId="677" priority="306" operator="equal">
      <formula>"Catastrófico"</formula>
    </cfRule>
    <cfRule type="cellIs" dxfId="676" priority="307" operator="equal">
      <formula>"Mayor"</formula>
    </cfRule>
    <cfRule type="cellIs" dxfId="675" priority="308" operator="equal">
      <formula>"Moderado"</formula>
    </cfRule>
  </conditionalFormatting>
  <conditionalFormatting sqref="H189 H191 H194 H196">
    <cfRule type="cellIs" dxfId="674" priority="301" operator="equal">
      <formula>"Improbable"</formula>
    </cfRule>
    <cfRule type="containsText" dxfId="673" priority="302" operator="containsText" text="Casi Seguro">
      <formula>NOT(ISERROR(SEARCH("Casi Seguro",H189)))</formula>
    </cfRule>
    <cfRule type="containsText" dxfId="672" priority="303" operator="containsText" text="Posible">
      <formula>NOT(ISERROR(SEARCH("Posible",H189)))</formula>
    </cfRule>
    <cfRule type="cellIs" dxfId="671" priority="304" operator="equal">
      <formula>"Probable"</formula>
    </cfRule>
    <cfRule type="containsText" dxfId="670" priority="305" operator="containsText" text="Rara Vez">
      <formula>NOT(ISERROR(SEARCH("Rara Vez",H189)))</formula>
    </cfRule>
  </conditionalFormatting>
  <conditionalFormatting sqref="AB189 AB191 AB194 AB196">
    <cfRule type="cellIs" dxfId="669" priority="297" operator="equal">
      <formula>"Extrema"</formula>
    </cfRule>
    <cfRule type="cellIs" dxfId="668" priority="298" operator="equal">
      <formula>"Alta"</formula>
    </cfRule>
    <cfRule type="cellIs" dxfId="667" priority="299" operator="equal">
      <formula>"Moderada"</formula>
    </cfRule>
    <cfRule type="cellIs" dxfId="666" priority="300" operator="equal">
      <formula>"Baja"</formula>
    </cfRule>
  </conditionalFormatting>
  <conditionalFormatting sqref="Z189 Z191 Z194 Z196">
    <cfRule type="cellIs" dxfId="665" priority="294" operator="equal">
      <formula>"Catastrófico"</formula>
    </cfRule>
    <cfRule type="cellIs" dxfId="664" priority="295" operator="equal">
      <formula>"Mayor"</formula>
    </cfRule>
    <cfRule type="cellIs" dxfId="663" priority="296" operator="equal">
      <formula>"Moderado"</formula>
    </cfRule>
  </conditionalFormatting>
  <conditionalFormatting sqref="X189 X191 X194 X196">
    <cfRule type="cellIs" dxfId="662" priority="289" operator="equal">
      <formula>"Improbable"</formula>
    </cfRule>
    <cfRule type="containsText" dxfId="661" priority="290" operator="containsText" text="Casi Seguro">
      <formula>NOT(ISERROR(SEARCH("Casi Seguro",X189)))</formula>
    </cfRule>
    <cfRule type="containsText" dxfId="660" priority="291" operator="containsText" text="Posible">
      <formula>NOT(ISERROR(SEARCH("Posible",X189)))</formula>
    </cfRule>
    <cfRule type="cellIs" dxfId="659" priority="292" operator="equal">
      <formula>"Probable"</formula>
    </cfRule>
    <cfRule type="containsText" dxfId="658" priority="293" operator="containsText" text="Rara Vez">
      <formula>NOT(ISERROR(SEARCH("Rara Vez",X189)))</formula>
    </cfRule>
  </conditionalFormatting>
  <conditionalFormatting sqref="J202">
    <cfRule type="cellIs" dxfId="657" priority="282" operator="equal">
      <formula>"Catastrófico"</formula>
    </cfRule>
    <cfRule type="cellIs" dxfId="656" priority="283" operator="equal">
      <formula>"Mayor"</formula>
    </cfRule>
    <cfRule type="cellIs" dxfId="655" priority="284" operator="equal">
      <formula>"Moderado"</formula>
    </cfRule>
  </conditionalFormatting>
  <conditionalFormatting sqref="H202">
    <cfRule type="cellIs" dxfId="654" priority="277" operator="equal">
      <formula>"Improbable"</formula>
    </cfRule>
    <cfRule type="containsText" dxfId="653" priority="278" operator="containsText" text="Casi Seguro">
      <formula>NOT(ISERROR(SEARCH("Casi Seguro",H202)))</formula>
    </cfRule>
    <cfRule type="containsText" dxfId="652" priority="279" operator="containsText" text="Posible">
      <formula>NOT(ISERROR(SEARCH("Posible",H202)))</formula>
    </cfRule>
    <cfRule type="cellIs" dxfId="651" priority="280" operator="equal">
      <formula>"Probable"</formula>
    </cfRule>
    <cfRule type="containsText" dxfId="650" priority="281" operator="containsText" text="Rara Vez">
      <formula>NOT(ISERROR(SEARCH("Rara Vez",H202)))</formula>
    </cfRule>
  </conditionalFormatting>
  <conditionalFormatting sqref="H213">
    <cfRule type="cellIs" dxfId="649" priority="272" operator="equal">
      <formula>"Improbable"</formula>
    </cfRule>
    <cfRule type="containsText" dxfId="648" priority="273" operator="containsText" text="Casi Seguro">
      <formula>NOT(ISERROR(SEARCH("Casi Seguro",H213)))</formula>
    </cfRule>
    <cfRule type="containsText" dxfId="647" priority="274" operator="containsText" text="Posible">
      <formula>NOT(ISERROR(SEARCH("Posible",H213)))</formula>
    </cfRule>
    <cfRule type="cellIs" dxfId="646" priority="275" operator="equal">
      <formula>"Probable"</formula>
    </cfRule>
    <cfRule type="containsText" dxfId="645" priority="276" operator="containsText" text="Rara Vez">
      <formula>NOT(ISERROR(SEARCH("Rara Vez",H213)))</formula>
    </cfRule>
  </conditionalFormatting>
  <conditionalFormatting sqref="J213">
    <cfRule type="cellIs" dxfId="644" priority="269" operator="equal">
      <formula>"Catastrófico"</formula>
    </cfRule>
    <cfRule type="cellIs" dxfId="643" priority="270" operator="equal">
      <formula>"Mayor"</formula>
    </cfRule>
    <cfRule type="cellIs" dxfId="642" priority="271" operator="equal">
      <formula>"Moderado"</formula>
    </cfRule>
  </conditionalFormatting>
  <conditionalFormatting sqref="AB202">
    <cfRule type="cellIs" dxfId="641" priority="237" operator="equal">
      <formula>"Extrema"</formula>
    </cfRule>
    <cfRule type="cellIs" dxfId="640" priority="238" operator="equal">
      <formula>"Alta"</formula>
    </cfRule>
    <cfRule type="cellIs" dxfId="639" priority="239" operator="equal">
      <formula>"Moderada"</formula>
    </cfRule>
    <cfRule type="cellIs" dxfId="638" priority="240" operator="equal">
      <formula>"Baja"</formula>
    </cfRule>
  </conditionalFormatting>
  <conditionalFormatting sqref="L202">
    <cfRule type="cellIs" dxfId="637" priority="261" operator="equal">
      <formula>"Extrema"</formula>
    </cfRule>
    <cfRule type="cellIs" dxfId="636" priority="262" operator="equal">
      <formula>"Alta"</formula>
    </cfRule>
    <cfRule type="cellIs" dxfId="635" priority="263" operator="equal">
      <formula>"Moderada"</formula>
    </cfRule>
    <cfRule type="cellIs" dxfId="634" priority="264" operator="equal">
      <formula>"Baja"</formula>
    </cfRule>
  </conditionalFormatting>
  <conditionalFormatting sqref="L213">
    <cfRule type="cellIs" dxfId="633" priority="257" operator="equal">
      <formula>"Extrema"</formula>
    </cfRule>
    <cfRule type="cellIs" dxfId="632" priority="258" operator="equal">
      <formula>"Alta"</formula>
    </cfRule>
    <cfRule type="cellIs" dxfId="631" priority="259" operator="equal">
      <formula>"Moderada"</formula>
    </cfRule>
    <cfRule type="cellIs" dxfId="630" priority="260" operator="equal">
      <formula>"Baja"</formula>
    </cfRule>
  </conditionalFormatting>
  <conditionalFormatting sqref="Z202">
    <cfRule type="cellIs" dxfId="629" priority="254" operator="equal">
      <formula>"Catastrófico"</formula>
    </cfRule>
    <cfRule type="cellIs" dxfId="628" priority="255" operator="equal">
      <formula>"Mayor"</formula>
    </cfRule>
    <cfRule type="cellIs" dxfId="627" priority="256" operator="equal">
      <formula>"Moderado"</formula>
    </cfRule>
  </conditionalFormatting>
  <conditionalFormatting sqref="X202">
    <cfRule type="cellIs" dxfId="626" priority="249" operator="equal">
      <formula>"Improbable"</formula>
    </cfRule>
    <cfRule type="containsText" dxfId="625" priority="250" operator="containsText" text="Casi Seguro">
      <formula>NOT(ISERROR(SEARCH("Casi Seguro",X202)))</formula>
    </cfRule>
    <cfRule type="containsText" dxfId="624" priority="251" operator="containsText" text="Posible">
      <formula>NOT(ISERROR(SEARCH("Posible",X202)))</formula>
    </cfRule>
    <cfRule type="cellIs" dxfId="623" priority="252" operator="equal">
      <formula>"Probable"</formula>
    </cfRule>
    <cfRule type="containsText" dxfId="622" priority="253" operator="containsText" text="Rara Vez">
      <formula>NOT(ISERROR(SEARCH("Rara Vez",X202)))</formula>
    </cfRule>
  </conditionalFormatting>
  <conditionalFormatting sqref="X213">
    <cfRule type="cellIs" dxfId="621" priority="244" operator="equal">
      <formula>"Improbable"</formula>
    </cfRule>
    <cfRule type="containsText" dxfId="620" priority="245" operator="containsText" text="Casi Seguro">
      <formula>NOT(ISERROR(SEARCH("Casi Seguro",X213)))</formula>
    </cfRule>
    <cfRule type="containsText" dxfId="619" priority="246" operator="containsText" text="Posible">
      <formula>NOT(ISERROR(SEARCH("Posible",X213)))</formula>
    </cfRule>
    <cfRule type="cellIs" dxfId="618" priority="247" operator="equal">
      <formula>"Probable"</formula>
    </cfRule>
    <cfRule type="containsText" dxfId="617" priority="248" operator="containsText" text="Rara Vez">
      <formula>NOT(ISERROR(SEARCH("Rara Vez",X213)))</formula>
    </cfRule>
  </conditionalFormatting>
  <conditionalFormatting sqref="Z213">
    <cfRule type="cellIs" dxfId="616" priority="241" operator="equal">
      <formula>"Catastrófico"</formula>
    </cfRule>
    <cfRule type="cellIs" dxfId="615" priority="242" operator="equal">
      <formula>"Mayor"</formula>
    </cfRule>
    <cfRule type="cellIs" dxfId="614" priority="243" operator="equal">
      <formula>"Moderado"</formula>
    </cfRule>
  </conditionalFormatting>
  <conditionalFormatting sqref="L86 L91 L94 L97 L100">
    <cfRule type="cellIs" dxfId="613" priority="85" operator="equal">
      <formula>"Extrema"</formula>
    </cfRule>
    <cfRule type="cellIs" dxfId="612" priority="86" operator="equal">
      <formula>"Alta"</formula>
    </cfRule>
    <cfRule type="cellIs" dxfId="611" priority="87" operator="equal">
      <formula>"Moderada"</formula>
    </cfRule>
    <cfRule type="cellIs" dxfId="610" priority="88" operator="equal">
      <formula>"Baja"</formula>
    </cfRule>
  </conditionalFormatting>
  <conditionalFormatting sqref="AB86 AB91 AB94 AB97 AB100">
    <cfRule type="cellIs" dxfId="609" priority="81" operator="equal">
      <formula>"Extrema"</formula>
    </cfRule>
    <cfRule type="cellIs" dxfId="608" priority="82" operator="equal">
      <formula>"Alta"</formula>
    </cfRule>
    <cfRule type="cellIs" dxfId="607" priority="83" operator="equal">
      <formula>"Moderada"</formula>
    </cfRule>
    <cfRule type="cellIs" dxfId="606" priority="84" operator="equal">
      <formula>"Baja"</formula>
    </cfRule>
  </conditionalFormatting>
  <conditionalFormatting sqref="L104">
    <cfRule type="cellIs" dxfId="605" priority="77" operator="equal">
      <formula>"Extrema"</formula>
    </cfRule>
    <cfRule type="cellIs" dxfId="604" priority="78" operator="equal">
      <formula>"Alta"</formula>
    </cfRule>
    <cfRule type="cellIs" dxfId="603" priority="79" operator="equal">
      <formula>"Moderada"</formula>
    </cfRule>
    <cfRule type="cellIs" dxfId="602" priority="80" operator="equal">
      <formula>"Baja"</formula>
    </cfRule>
  </conditionalFormatting>
  <conditionalFormatting sqref="Z86">
    <cfRule type="cellIs" dxfId="601" priority="74" operator="equal">
      <formula>"Catastrófico"</formula>
    </cfRule>
    <cfRule type="cellIs" dxfId="600" priority="75" operator="equal">
      <formula>"Mayor"</formula>
    </cfRule>
    <cfRule type="cellIs" dxfId="599" priority="76" operator="equal">
      <formula>"Moderado"</formula>
    </cfRule>
  </conditionalFormatting>
  <conditionalFormatting sqref="X86">
    <cfRule type="cellIs" dxfId="598" priority="69" operator="equal">
      <formula>"Improbable"</formula>
    </cfRule>
    <cfRule type="containsText" dxfId="597" priority="70" operator="containsText" text="Casi Seguro">
      <formula>NOT(ISERROR(SEARCH("Casi Seguro",X86)))</formula>
    </cfRule>
    <cfRule type="containsText" dxfId="596" priority="71" operator="containsText" text="Posible">
      <formula>NOT(ISERROR(SEARCH("Posible",X86)))</formula>
    </cfRule>
    <cfRule type="cellIs" dxfId="595" priority="72" operator="equal">
      <formula>"Probable"</formula>
    </cfRule>
    <cfRule type="containsText" dxfId="594" priority="73" operator="containsText" text="Rara Vez">
      <formula>NOT(ISERROR(SEARCH("Rara Vez",X86)))</formula>
    </cfRule>
  </conditionalFormatting>
  <conditionalFormatting sqref="X91 X94 X97 X100">
    <cfRule type="cellIs" dxfId="593" priority="64" operator="equal">
      <formula>"Improbable"</formula>
    </cfRule>
    <cfRule type="containsText" dxfId="592" priority="65" operator="containsText" text="Casi Seguro">
      <formula>NOT(ISERROR(SEARCH("Casi Seguro",X91)))</formula>
    </cfRule>
    <cfRule type="containsText" dxfId="591" priority="66" operator="containsText" text="Posible">
      <formula>NOT(ISERROR(SEARCH("Posible",X91)))</formula>
    </cfRule>
    <cfRule type="cellIs" dxfId="590" priority="67" operator="equal">
      <formula>"Probable"</formula>
    </cfRule>
    <cfRule type="containsText" dxfId="589" priority="68" operator="containsText" text="Rara Vez">
      <formula>NOT(ISERROR(SEARCH("Rara Vez",X91)))</formula>
    </cfRule>
  </conditionalFormatting>
  <conditionalFormatting sqref="Z91 Z94 Z97 Z100">
    <cfRule type="cellIs" dxfId="588" priority="61" operator="equal">
      <formula>"Catastrófico"</formula>
    </cfRule>
    <cfRule type="cellIs" dxfId="587" priority="62" operator="equal">
      <formula>"Mayor"</formula>
    </cfRule>
    <cfRule type="cellIs" dxfId="586" priority="63" operator="equal">
      <formula>"Moderado"</formula>
    </cfRule>
  </conditionalFormatting>
  <conditionalFormatting sqref="J86">
    <cfRule type="cellIs" dxfId="585" priority="58" operator="equal">
      <formula>"Catastrófico"</formula>
    </cfRule>
    <cfRule type="cellIs" dxfId="584" priority="59" operator="equal">
      <formula>"Mayor"</formula>
    </cfRule>
    <cfRule type="cellIs" dxfId="583" priority="60" operator="equal">
      <formula>"Moderado"</formula>
    </cfRule>
  </conditionalFormatting>
  <conditionalFormatting sqref="H86">
    <cfRule type="cellIs" dxfId="582" priority="53" operator="equal">
      <formula>"Improbable"</formula>
    </cfRule>
    <cfRule type="containsText" dxfId="581" priority="54" operator="containsText" text="Casi Seguro">
      <formula>NOT(ISERROR(SEARCH("Casi Seguro",H86)))</formula>
    </cfRule>
    <cfRule type="containsText" dxfId="580" priority="55" operator="containsText" text="Posible">
      <formula>NOT(ISERROR(SEARCH("Posible",H86)))</formula>
    </cfRule>
    <cfRule type="cellIs" dxfId="579" priority="56" operator="equal">
      <formula>"Probable"</formula>
    </cfRule>
    <cfRule type="containsText" dxfId="578" priority="57" operator="containsText" text="Rara Vez">
      <formula>NOT(ISERROR(SEARCH("Rara Vez",H86)))</formula>
    </cfRule>
  </conditionalFormatting>
  <conditionalFormatting sqref="H91 H94 H97 H100 H104 H107:H108">
    <cfRule type="cellIs" dxfId="577" priority="48" operator="equal">
      <formula>"Improbable"</formula>
    </cfRule>
    <cfRule type="containsText" dxfId="576" priority="49" operator="containsText" text="Casi Seguro">
      <formula>NOT(ISERROR(SEARCH("Casi Seguro",H91)))</formula>
    </cfRule>
    <cfRule type="containsText" dxfId="575" priority="50" operator="containsText" text="Posible">
      <formula>NOT(ISERROR(SEARCH("Posible",H91)))</formula>
    </cfRule>
    <cfRule type="cellIs" dxfId="574" priority="51" operator="equal">
      <formula>"Probable"</formula>
    </cfRule>
    <cfRule type="containsText" dxfId="573" priority="52" operator="containsText" text="Rara Vez">
      <formula>NOT(ISERROR(SEARCH("Rara Vez",H91)))</formula>
    </cfRule>
  </conditionalFormatting>
  <conditionalFormatting sqref="J91 J94 J97 J100 J104 J107:J108">
    <cfRule type="cellIs" dxfId="572" priority="45" operator="equal">
      <formula>"Catastrófico"</formula>
    </cfRule>
    <cfRule type="cellIs" dxfId="571" priority="46" operator="equal">
      <formula>"Mayor"</formula>
    </cfRule>
    <cfRule type="cellIs" dxfId="570" priority="47" operator="equal">
      <formula>"Moderado"</formula>
    </cfRule>
  </conditionalFormatting>
  <conditionalFormatting sqref="U86">
    <cfRule type="cellIs" dxfId="569" priority="42" operator="equal">
      <formula>"Catastrófico"</formula>
    </cfRule>
    <cfRule type="cellIs" dxfId="568" priority="43" operator="equal">
      <formula>"Mayor"</formula>
    </cfRule>
    <cfRule type="cellIs" dxfId="567" priority="44" operator="equal">
      <formula>"Moderado"</formula>
    </cfRule>
  </conditionalFormatting>
  <conditionalFormatting sqref="S86">
    <cfRule type="cellIs" dxfId="566" priority="37" operator="equal">
      <formula>"Improbable"</formula>
    </cfRule>
    <cfRule type="containsText" dxfId="565" priority="38" operator="containsText" text="Casi Seguro">
      <formula>NOT(ISERROR(SEARCH("Casi Seguro",S86)))</formula>
    </cfRule>
    <cfRule type="containsText" dxfId="564" priority="39" operator="containsText" text="Posible">
      <formula>NOT(ISERROR(SEARCH("Posible",S86)))</formula>
    </cfRule>
    <cfRule type="cellIs" dxfId="563" priority="40" operator="equal">
      <formula>"Probable"</formula>
    </cfRule>
    <cfRule type="containsText" dxfId="562" priority="41" operator="containsText" text="Rara Vez">
      <formula>NOT(ISERROR(SEARCH("Rara Vez",S86)))</formula>
    </cfRule>
  </conditionalFormatting>
  <conditionalFormatting sqref="S91 S94 S97 S100 S104 S107:S108">
    <cfRule type="cellIs" dxfId="561" priority="32" operator="equal">
      <formula>"Improbable"</formula>
    </cfRule>
    <cfRule type="containsText" dxfId="560" priority="33" operator="containsText" text="Casi Seguro">
      <formula>NOT(ISERROR(SEARCH("Casi Seguro",S91)))</formula>
    </cfRule>
    <cfRule type="containsText" dxfId="559" priority="34" operator="containsText" text="Posible">
      <formula>NOT(ISERROR(SEARCH("Posible",S91)))</formula>
    </cfRule>
    <cfRule type="cellIs" dxfId="558" priority="35" operator="equal">
      <formula>"Probable"</formula>
    </cfRule>
    <cfRule type="containsText" dxfId="557" priority="36" operator="containsText" text="Rara Vez">
      <formula>NOT(ISERROR(SEARCH("Rara Vez",S91)))</formula>
    </cfRule>
  </conditionalFormatting>
  <conditionalFormatting sqref="U91 U94 U97 U100 U104 U107:U108">
    <cfRule type="cellIs" dxfId="556" priority="29" operator="equal">
      <formula>"Catastrófico"</formula>
    </cfRule>
    <cfRule type="cellIs" dxfId="555" priority="30" operator="equal">
      <formula>"Mayor"</formula>
    </cfRule>
    <cfRule type="cellIs" dxfId="554" priority="31" operator="equal">
      <formula>"Moderado"</formula>
    </cfRule>
  </conditionalFormatting>
  <conditionalFormatting sqref="L107">
    <cfRule type="cellIs" dxfId="553" priority="25" operator="equal">
      <formula>"Extrema"</formula>
    </cfRule>
    <cfRule type="cellIs" dxfId="552" priority="26" operator="equal">
      <formula>"Alta"</formula>
    </cfRule>
    <cfRule type="cellIs" dxfId="551" priority="27" operator="equal">
      <formula>"Moderada"</formula>
    </cfRule>
    <cfRule type="cellIs" dxfId="550" priority="28" operator="equal">
      <formula>"Baja"</formula>
    </cfRule>
  </conditionalFormatting>
  <conditionalFormatting sqref="L108">
    <cfRule type="cellIs" dxfId="549" priority="21" operator="equal">
      <formula>"Extrema"</formula>
    </cfRule>
    <cfRule type="cellIs" dxfId="548" priority="22" operator="equal">
      <formula>"Alta"</formula>
    </cfRule>
    <cfRule type="cellIs" dxfId="547" priority="23" operator="equal">
      <formula>"Moderada"</formula>
    </cfRule>
    <cfRule type="cellIs" dxfId="546" priority="24" operator="equal">
      <formula>"Baja"</formula>
    </cfRule>
  </conditionalFormatting>
  <conditionalFormatting sqref="AB104">
    <cfRule type="cellIs" dxfId="545" priority="17" operator="equal">
      <formula>"Extrema"</formula>
    </cfRule>
    <cfRule type="cellIs" dxfId="544" priority="18" operator="equal">
      <formula>"Alta"</formula>
    </cfRule>
    <cfRule type="cellIs" dxfId="543" priority="19" operator="equal">
      <formula>"Moderada"</formula>
    </cfRule>
    <cfRule type="cellIs" dxfId="542" priority="20" operator="equal">
      <formula>"Baja"</formula>
    </cfRule>
  </conditionalFormatting>
  <conditionalFormatting sqref="X104 X107:X108">
    <cfRule type="cellIs" dxfId="541" priority="12" operator="equal">
      <formula>"Improbable"</formula>
    </cfRule>
    <cfRule type="containsText" dxfId="540" priority="13" operator="containsText" text="Casi Seguro">
      <formula>NOT(ISERROR(SEARCH("Casi Seguro",X104)))</formula>
    </cfRule>
    <cfRule type="containsText" dxfId="539" priority="14" operator="containsText" text="Posible">
      <formula>NOT(ISERROR(SEARCH("Posible",X104)))</formula>
    </cfRule>
    <cfRule type="cellIs" dxfId="538" priority="15" operator="equal">
      <formula>"Probable"</formula>
    </cfRule>
    <cfRule type="containsText" dxfId="537" priority="16" operator="containsText" text="Rara Vez">
      <formula>NOT(ISERROR(SEARCH("Rara Vez",X104)))</formula>
    </cfRule>
  </conditionalFormatting>
  <conditionalFormatting sqref="Z104 Z107:Z108">
    <cfRule type="cellIs" dxfId="536" priority="9" operator="equal">
      <formula>"Catastrófico"</formula>
    </cfRule>
    <cfRule type="cellIs" dxfId="535" priority="10" operator="equal">
      <formula>"Mayor"</formula>
    </cfRule>
    <cfRule type="cellIs" dxfId="534" priority="11" operator="equal">
      <formula>"Moderado"</formula>
    </cfRule>
  </conditionalFormatting>
  <conditionalFormatting sqref="AB107">
    <cfRule type="cellIs" dxfId="533" priority="5" operator="equal">
      <formula>"Extrema"</formula>
    </cfRule>
    <cfRule type="cellIs" dxfId="532" priority="6" operator="equal">
      <formula>"Alta"</formula>
    </cfRule>
    <cfRule type="cellIs" dxfId="531" priority="7" operator="equal">
      <formula>"Moderada"</formula>
    </cfRule>
    <cfRule type="cellIs" dxfId="530" priority="8" operator="equal">
      <formula>"Baja"</formula>
    </cfRule>
  </conditionalFormatting>
  <conditionalFormatting sqref="AB108">
    <cfRule type="cellIs" dxfId="529" priority="1" operator="equal">
      <formula>"Extrema"</formula>
    </cfRule>
    <cfRule type="cellIs" dxfId="528" priority="2" operator="equal">
      <formula>"Alta"</formula>
    </cfRule>
    <cfRule type="cellIs" dxfId="527" priority="3" operator="equal">
      <formula>"Moderada"</formula>
    </cfRule>
    <cfRule type="cellIs" dxfId="526" priority="4" operator="equal">
      <formula>"Baja"</formula>
    </cfRule>
  </conditionalFormatting>
  <dataValidations count="10">
    <dataValidation type="list" allowBlank="1" showInputMessage="1" showErrorMessage="1" sqref="X151:X152 H126 H175:H178 H187 H156 H139 H135 H130:H131 H162 H143:H144 H172 H165:H166 H181:H182 H147:H148 H151:H152 X126 X175:X178 X187 X156 X139 X135 X130:X131 X162 X143:X144 X172 X165:X166 X181:X182 X147:X148 H9 X9 H13:H14 X13:X14 H18 X18 X38 H29 H32 H34:H35 H38 H25 X41 X29 X32 X34:X35 H41 X25 H69 X44 X69 X73 H73 H79 X79 X107:X111 X58:X60 H58:H60 H64 H62 X64 X191 H198:H200 H196 H191 H194 X198:X200 H116 X189 X194 H124 X62 H202 X213 H213 H22:H23 X22:X23 H44 X52 H52 X202 H189 H120:H122 H113:H114 X196 X124 X116 X120:X122 X113:X114 H107:H111 X94 X97 X100 S107:S108 X86 X91 H86 H91 H94 H97 H100 H104 S86 S91 S94 S97 S100 S104 X104" xr:uid="{AC4487D8-4BD6-4C7A-AF90-7F45ADA5B3D0}">
      <formula1>"Rara Vez, Improbable, Posible, Probable, Casi Seguro"</formula1>
    </dataValidation>
    <dataValidation type="list" allowBlank="1" showInputMessage="1" showErrorMessage="1" sqref="Z151:Z152 J126 J175:J178 J187 J139 J156 J135 J130:J131 J162 J143:J144 J165:J166 J181:J182 J147:J148 J172 J151:J152 Z126 Z175:Z178 Z187 Z139 Z156 Z135 Z130:Z131 Z162 Z143:Z144 Z165:Z166 Z181:Z182 Z147:Z148 Z172 J9 Z9 J13:J14 Z13:Z14 J18 Z18 Z38 J29 J32 J34:J35 J38 J25 Z41 Z29 Z32 Z34:Z35 J41 Z25 J69 Z44 Z69 J73 Z73 J79 Z79 J64 J58:J60 Z58:Z60 J62 Z64 Z62 J213 J22:J23 Z22:Z23 J44 Z52 J116 Z189 J52 J124 Z86:Z111 J120:J122 J113:J114 Z202 Z124 Z116 Z120:Z122 Z113:Z114 J189 J198:J200 J196 J191 J194 Z198:Z200 Z196 Z191 Z194 J202 Z213 J86:J111 U86:U108" xr:uid="{FC84EAC8-184B-47E7-9B73-918AF8B7E0A7}">
      <formula1>"Moderado, Mayor, Catastrófico"</formula1>
    </dataValidation>
    <dataValidation type="list" allowBlank="1" showInputMessage="1" showErrorMessage="1" sqref="AD126 AD130 AD135 AD139 AD143 AD147 AD151 AD156 AD162 AD165 AD172 AD175 AD181 AD187" xr:uid="{79AE8EE9-1309-4E66-9D45-453EFFC2FFBF}">
      <formula1>"Evitar, Reducir, Compartir"</formula1>
    </dataValidation>
    <dataValidation type="list" allowBlank="1" showInputMessage="1" showErrorMessage="1" sqref="AD41 AD38 AD9:AD18 AD69 AD73 AD79 AD64:AD65 AD198 AD22:AD23 AD25:AD35 AD44 AD52 AD58 AD62 AD109:AD124 AD202 AD213" xr:uid="{1CF20848-6ECD-49C1-9C6C-3C914437F6CE}">
      <formula1>"Reducir, Evitar, Compartir"</formula1>
    </dataValidation>
    <dataValidation type="list" allowBlank="1" showInputMessage="1" showErrorMessage="1" sqref="G283:G316 G13 G62 G58:G60 G18:G23" xr:uid="{3DAA658F-2240-44D0-B8D3-6E363743898F}">
      <formula1>$G$1048234:$G$1048251</formula1>
    </dataValidation>
    <dataValidation type="list" allowBlank="1" showInputMessage="1" showErrorMessage="1" sqref="AH14:AH21 AH59:AH82 AH198:AH207 AG200 AH44 AH46:AH51 AH53 AH55 AH57 AH84:AH85 AH218:AH219 AH211:AH213 AH109:AH188" xr:uid="{ADE95155-BCF2-47F0-8B34-D25131C0ACAF}">
      <formula1>"En el momento de laoperación, Diario, Semanal, Mensual, Bimestral, Trimestral, Cuatrimestral, Semestral"</formula1>
    </dataValidation>
    <dataValidation type="list" allowBlank="1" showInputMessage="1" showErrorMessage="1" sqref="G126:G132 G162:G188 G135:G160" xr:uid="{84C577A7-C96B-41EB-AFB5-4EE68B45D2CA}">
      <formula1>$G$1048240:$G$1048257</formula1>
    </dataValidation>
    <dataValidation type="list" allowBlank="1" showInputMessage="1" showErrorMessage="1" sqref="G64:G72" xr:uid="{C41BBD99-E2C6-4CB1-8A47-9E85AA961080}">
      <formula1>$G$1047952:$G$1047970</formula1>
    </dataValidation>
    <dataValidation type="list" allowBlank="1" showInputMessage="1" showErrorMessage="1" sqref="G73:G78" xr:uid="{6E76F297-53E0-4D1B-9D6E-79F485764748}">
      <formula1>$G$1047946:$G$1047964</formula1>
    </dataValidation>
    <dataValidation type="list" allowBlank="1" showInputMessage="1" showErrorMessage="1" sqref="G25:G43" xr:uid="{0BE90156-744F-4787-B26D-952D7DBA4604}">
      <formula1>$G$1048255:$G$1048272</formula1>
    </dataValidation>
  </dataValidations>
  <pageMargins left="0.7" right="0.7" top="0.75" bottom="0.75" header="0.3" footer="0.3"/>
  <pageSetup orientation="portrait" r:id="rId1"/>
  <drawing r:id="rId2"/>
  <extLst>
    <ext xmlns:x14="http://schemas.microsoft.com/office/spreadsheetml/2009/9/main" uri="{78C0D931-6437-407d-A8EE-F0AAD7539E65}">
      <x14:conditionalFormattings>
        <x14:conditionalFormatting xmlns:xm="http://schemas.microsoft.com/office/excel/2006/main">
          <x14:cfRule type="iconSet" priority="1223" id="{71E96AC7-3EA4-476B-9203-8F9A4E0D4B6E}">
            <x14:iconSet custom="1">
              <x14:cfvo type="percent">
                <xm:f>0</xm:f>
              </x14:cfvo>
              <x14:cfvo type="num">
                <xm:f>86</xm:f>
              </x14:cfvo>
              <x14:cfvo type="num">
                <xm:f>96</xm:f>
              </x14:cfvo>
              <x14:cfIcon iconSet="3Symbols2" iconId="0"/>
              <x14:cfIcon iconSet="3Signs" iconId="1"/>
              <x14:cfIcon iconSet="3Symbols2" iconId="2"/>
            </x14:iconSet>
          </x14:cfRule>
          <xm:sqref>U9:U11</xm:sqref>
        </x14:conditionalFormatting>
        <x14:conditionalFormatting xmlns:xm="http://schemas.microsoft.com/office/excel/2006/main">
          <x14:cfRule type="iconSet" priority="1217" id="{397AA91A-87D1-4C85-85CE-1603486867EB}">
            <x14:iconSet custom="1">
              <x14:cfvo type="percent">
                <xm:f>0</xm:f>
              </x14:cfvo>
              <x14:cfvo type="num">
                <xm:f>86</xm:f>
              </x14:cfvo>
              <x14:cfvo type="num">
                <xm:f>96</xm:f>
              </x14:cfvo>
              <x14:cfIcon iconSet="3Symbols2" iconId="0"/>
              <x14:cfIcon iconSet="3Signs" iconId="1"/>
              <x14:cfIcon iconSet="3Symbols2" iconId="2"/>
            </x14:iconSet>
          </x14:cfRule>
          <xm:sqref>S9:S11</xm:sqref>
        </x14:conditionalFormatting>
        <x14:conditionalFormatting xmlns:xm="http://schemas.microsoft.com/office/excel/2006/main">
          <x14:cfRule type="iconSet" priority="1211" id="{1EBD38AB-AFE7-4787-8DC3-473AF5B42AA2}">
            <x14:iconSet custom="1">
              <x14:cfvo type="percent">
                <xm:f>0</xm:f>
              </x14:cfvo>
              <x14:cfvo type="num">
                <xm:f>86</xm:f>
              </x14:cfvo>
              <x14:cfvo type="num">
                <xm:f>96</xm:f>
              </x14:cfvo>
              <x14:cfIcon iconSet="3Symbols2" iconId="0"/>
              <x14:cfIcon iconSet="3Signs" iconId="1"/>
              <x14:cfIcon iconSet="3Symbols2" iconId="2"/>
            </x14:iconSet>
          </x14:cfRule>
          <xm:sqref>S12</xm:sqref>
        </x14:conditionalFormatting>
        <x14:conditionalFormatting xmlns:xm="http://schemas.microsoft.com/office/excel/2006/main">
          <x14:cfRule type="iconSet" priority="1205" id="{B30BCE7C-1062-4779-8B0C-2228B85988FE}">
            <x14:iconSet custom="1">
              <x14:cfvo type="percent">
                <xm:f>0</xm:f>
              </x14:cfvo>
              <x14:cfvo type="num">
                <xm:f>86</xm:f>
              </x14:cfvo>
              <x14:cfvo type="num">
                <xm:f>96</xm:f>
              </x14:cfvo>
              <x14:cfIcon iconSet="3Symbols2" iconId="0"/>
              <x14:cfIcon iconSet="3Signs" iconId="1"/>
              <x14:cfIcon iconSet="3Symbols2" iconId="2"/>
            </x14:iconSet>
          </x14:cfRule>
          <xm:sqref>S13</xm:sqref>
        </x14:conditionalFormatting>
        <x14:conditionalFormatting xmlns:xm="http://schemas.microsoft.com/office/excel/2006/main">
          <x14:cfRule type="iconSet" priority="676" id="{37FC7ED1-B651-4E57-A339-A19400CE945A}">
            <x14:iconSet custom="1">
              <x14:cfvo type="percent">
                <xm:f>0</xm:f>
              </x14:cfvo>
              <x14:cfvo type="num">
                <xm:f>49</xm:f>
              </x14:cfvo>
              <x14:cfvo type="num" gte="0">
                <xm:f>50</xm:f>
              </x14:cfvo>
              <x14:cfIcon iconSet="3Symbols2" iconId="0"/>
              <x14:cfIcon iconSet="3Signs" iconId="1"/>
              <x14:cfIcon iconSet="3Symbols2" iconId="2"/>
            </x14:iconSet>
          </x14:cfRule>
          <xm:sqref>T126:T188</xm:sqref>
        </x14:conditionalFormatting>
        <x14:conditionalFormatting xmlns:xm="http://schemas.microsoft.com/office/excel/2006/main">
          <x14:cfRule type="iconSet" priority="671" id="{8BE74BFD-AB2A-4F08-BAE4-38646257E44B}">
            <x14:iconSet custom="1">
              <x14:cfvo type="percent">
                <xm:f>0</xm:f>
              </x14:cfvo>
              <x14:cfvo type="num">
                <xm:f>86</xm:f>
              </x14:cfvo>
              <x14:cfvo type="num">
                <xm:f>96</xm:f>
              </x14:cfvo>
              <x14:cfIcon iconSet="3Symbols2" iconId="0"/>
              <x14:cfIcon iconSet="3Signs" iconId="1"/>
              <x14:cfIcon iconSet="3Symbols2" iconId="2"/>
            </x14:iconSet>
          </x14:cfRule>
          <xm:sqref>U130 U135 U139 U143 U147 U151 U156 U162 U165 U172 U175 U181 U187</xm:sqref>
        </x14:conditionalFormatting>
        <x14:conditionalFormatting xmlns:xm="http://schemas.microsoft.com/office/excel/2006/main">
          <x14:cfRule type="iconSet" priority="665" id="{D13C2080-E145-4AA3-A2D0-9B01CED7076A}">
            <x14:iconSet custom="1">
              <x14:cfvo type="percent">
                <xm:f>0</xm:f>
              </x14:cfvo>
              <x14:cfvo type="num">
                <xm:f>86</xm:f>
              </x14:cfvo>
              <x14:cfvo type="num">
                <xm:f>96</xm:f>
              </x14:cfvo>
              <x14:cfIcon iconSet="3Symbols2" iconId="0"/>
              <x14:cfIcon iconSet="3Signs" iconId="1"/>
              <x14:cfIcon iconSet="3Symbols2" iconId="2"/>
            </x14:iconSet>
          </x14:cfRule>
          <xm:sqref>U126</xm:sqref>
        </x14:conditionalFormatting>
        <x14:conditionalFormatting xmlns:xm="http://schemas.microsoft.com/office/excel/2006/main">
          <x14:cfRule type="iconSet" priority="659" id="{4A6BBCB5-C95A-4E9B-B79C-BCF617DDF908}">
            <x14:iconSet custom="1">
              <x14:cfvo type="percent">
                <xm:f>0</xm:f>
              </x14:cfvo>
              <x14:cfvo type="num">
                <xm:f>86</xm:f>
              </x14:cfvo>
              <x14:cfvo type="num">
                <xm:f>96</xm:f>
              </x14:cfvo>
              <x14:cfIcon iconSet="3Symbols2" iconId="0"/>
              <x14:cfIcon iconSet="3Signs" iconId="1"/>
              <x14:cfIcon iconSet="3Symbols2" iconId="2"/>
            </x14:iconSet>
          </x14:cfRule>
          <xm:sqref>S126</xm:sqref>
        </x14:conditionalFormatting>
        <x14:conditionalFormatting xmlns:xm="http://schemas.microsoft.com/office/excel/2006/main">
          <x14:cfRule type="iconSet" priority="653" id="{5B741A10-0084-4520-B00F-7F24576133B5}">
            <x14:iconSet custom="1">
              <x14:cfvo type="percent">
                <xm:f>0</xm:f>
              </x14:cfvo>
              <x14:cfvo type="num">
                <xm:f>86</xm:f>
              </x14:cfvo>
              <x14:cfvo type="num">
                <xm:f>96</xm:f>
              </x14:cfvo>
              <x14:cfIcon iconSet="3Symbols2" iconId="0"/>
              <x14:cfIcon iconSet="3Signs" iconId="1"/>
              <x14:cfIcon iconSet="3Symbols2" iconId="2"/>
            </x14:iconSet>
          </x14:cfRule>
          <xm:sqref>S127</xm:sqref>
        </x14:conditionalFormatting>
        <x14:conditionalFormatting xmlns:xm="http://schemas.microsoft.com/office/excel/2006/main">
          <x14:cfRule type="iconSet" priority="647" id="{511D84BF-4D8C-4F6A-B93E-FD7B1C31F489}">
            <x14:iconSet custom="1">
              <x14:cfvo type="percent">
                <xm:f>0</xm:f>
              </x14:cfvo>
              <x14:cfvo type="num">
                <xm:f>86</xm:f>
              </x14:cfvo>
              <x14:cfvo type="num">
                <xm:f>96</xm:f>
              </x14:cfvo>
              <x14:cfIcon iconSet="3Symbols2" iconId="0"/>
              <x14:cfIcon iconSet="3Signs" iconId="1"/>
              <x14:cfIcon iconSet="3Symbols2" iconId="2"/>
            </x14:iconSet>
          </x14:cfRule>
          <xm:sqref>S128</xm:sqref>
        </x14:conditionalFormatting>
        <x14:conditionalFormatting xmlns:xm="http://schemas.microsoft.com/office/excel/2006/main">
          <x14:cfRule type="iconSet" priority="641" id="{03639278-BCBA-4FB5-B0E5-E24DEA21AB2E}">
            <x14:iconSet custom="1">
              <x14:cfvo type="percent">
                <xm:f>0</xm:f>
              </x14:cfvo>
              <x14:cfvo type="num">
                <xm:f>86</xm:f>
              </x14:cfvo>
              <x14:cfvo type="num">
                <xm:f>96</xm:f>
              </x14:cfvo>
              <x14:cfIcon iconSet="3Symbols2" iconId="0"/>
              <x14:cfIcon iconSet="3Signs" iconId="1"/>
              <x14:cfIcon iconSet="3Symbols2" iconId="2"/>
            </x14:iconSet>
          </x14:cfRule>
          <xm:sqref>S129</xm:sqref>
        </x14:conditionalFormatting>
        <x14:conditionalFormatting xmlns:xm="http://schemas.microsoft.com/office/excel/2006/main">
          <x14:cfRule type="iconSet" priority="635" id="{F5D7A5D9-3416-4698-BBD8-B6F085E28408}">
            <x14:iconSet custom="1">
              <x14:cfvo type="percent">
                <xm:f>0</xm:f>
              </x14:cfvo>
              <x14:cfvo type="num">
                <xm:f>86</xm:f>
              </x14:cfvo>
              <x14:cfvo type="num">
                <xm:f>96</xm:f>
              </x14:cfvo>
              <x14:cfIcon iconSet="3Symbols2" iconId="0"/>
              <x14:cfIcon iconSet="3Signs" iconId="1"/>
              <x14:cfIcon iconSet="3Symbols2" iconId="2"/>
            </x14:iconSet>
          </x14:cfRule>
          <xm:sqref>S130</xm:sqref>
        </x14:conditionalFormatting>
        <x14:conditionalFormatting xmlns:xm="http://schemas.microsoft.com/office/excel/2006/main">
          <x14:cfRule type="iconSet" priority="629" id="{8DB0402D-CEE0-4AD1-B811-E84EE40DF43D}">
            <x14:iconSet custom="1">
              <x14:cfvo type="percent">
                <xm:f>0</xm:f>
              </x14:cfvo>
              <x14:cfvo type="num">
                <xm:f>86</xm:f>
              </x14:cfvo>
              <x14:cfvo type="num">
                <xm:f>96</xm:f>
              </x14:cfvo>
              <x14:cfIcon iconSet="3Symbols2" iconId="0"/>
              <x14:cfIcon iconSet="3Signs" iconId="1"/>
              <x14:cfIcon iconSet="3Symbols2" iconId="2"/>
            </x14:iconSet>
          </x14:cfRule>
          <xm:sqref>S131</xm:sqref>
        </x14:conditionalFormatting>
        <x14:conditionalFormatting xmlns:xm="http://schemas.microsoft.com/office/excel/2006/main">
          <x14:cfRule type="iconSet" priority="623" id="{C6618DE2-76AD-4A43-B590-A8F1EC44832A}">
            <x14:iconSet custom="1">
              <x14:cfvo type="percent">
                <xm:f>0</xm:f>
              </x14:cfvo>
              <x14:cfvo type="num">
                <xm:f>86</xm:f>
              </x14:cfvo>
              <x14:cfvo type="num">
                <xm:f>96</xm:f>
              </x14:cfvo>
              <x14:cfIcon iconSet="3Symbols2" iconId="0"/>
              <x14:cfIcon iconSet="3Signs" iconId="1"/>
              <x14:cfIcon iconSet="3Symbols2" iconId="2"/>
            </x14:iconSet>
          </x14:cfRule>
          <xm:sqref>S133:S188</xm:sqref>
        </x14:conditionalFormatting>
        <x14:conditionalFormatting xmlns:xm="http://schemas.microsoft.com/office/excel/2006/main">
          <x14:cfRule type="iconSet" priority="617" id="{E8714AB5-34AF-41BB-9C14-1BFBDD6665C2}">
            <x14:iconSet custom="1">
              <x14:cfvo type="percent">
                <xm:f>0</xm:f>
              </x14:cfvo>
              <x14:cfvo type="num">
                <xm:f>86</xm:f>
              </x14:cfvo>
              <x14:cfvo type="num">
                <xm:f>96</xm:f>
              </x14:cfvo>
              <x14:cfIcon iconSet="3Symbols2" iconId="0"/>
              <x14:cfIcon iconSet="3Signs" iconId="1"/>
              <x14:cfIcon iconSet="3Symbols2" iconId="2"/>
            </x14:iconSet>
          </x14:cfRule>
          <xm:sqref>S132</xm:sqref>
        </x14:conditionalFormatting>
        <x14:conditionalFormatting xmlns:xm="http://schemas.microsoft.com/office/excel/2006/main">
          <x14:cfRule type="iconSet" priority="761" id="{C22CC44B-0EEC-4D5C-A785-37A88E604B45}">
            <x14:iconSet custom="1">
              <x14:cfvo type="percent">
                <xm:f>0</xm:f>
              </x14:cfvo>
              <x14:cfvo type="num">
                <xm:f>50</xm:f>
              </x14:cfvo>
              <x14:cfvo type="num">
                <xm:f>100</xm:f>
              </x14:cfvo>
              <x14:cfIcon iconSet="3Symbols2" iconId="0"/>
              <x14:cfIcon iconSet="3Triangles" iconId="1"/>
              <x14:cfIcon iconSet="3Symbols2" iconId="2"/>
            </x14:iconSet>
          </x14:cfRule>
          <xm:sqref>V126:V188</xm:sqref>
        </x14:conditionalFormatting>
        <x14:conditionalFormatting xmlns:xm="http://schemas.microsoft.com/office/excel/2006/main">
          <x14:cfRule type="iconSet" priority="4850" id="{2347D15F-69BF-4200-B7D1-E133225C3B10}">
            <x14:iconSet custom="1">
              <x14:cfvo type="percent">
                <xm:f>0</xm:f>
              </x14:cfvo>
              <x14:cfvo type="num">
                <xm:f>86</xm:f>
              </x14:cfvo>
              <x14:cfvo type="num">
                <xm:f>96</xm:f>
              </x14:cfvo>
              <x14:cfIcon iconSet="3Symbols2" iconId="0"/>
              <x14:cfIcon iconSet="3Signs" iconId="1"/>
              <x14:cfIcon iconSet="3Symbols2" iconId="2"/>
            </x14:iconSet>
          </x14:cfRule>
          <xm:sqref>U39 U26 U15 U19 U30 U35 U43 U50 U53 U59:U60</xm:sqref>
        </x14:conditionalFormatting>
        <x14:conditionalFormatting xmlns:xm="http://schemas.microsoft.com/office/excel/2006/main">
          <x14:cfRule type="iconSet" priority="4874" id="{E58C1540-47C3-46E7-B2DA-53B20B462999}">
            <x14:iconSet custom="1">
              <x14:cfvo type="percent">
                <xm:f>0</xm:f>
              </x14:cfvo>
              <x14:cfvo type="num">
                <xm:f>49</xm:f>
              </x14:cfvo>
              <x14:cfvo type="num" gte="0">
                <xm:f>50</xm:f>
              </x14:cfvo>
              <x14:cfIcon iconSet="3Symbols2" iconId="0"/>
              <x14:cfIcon iconSet="3Signs" iconId="1"/>
              <x14:cfIcon iconSet="3Symbols2" iconId="2"/>
            </x14:iconSet>
          </x14:cfRule>
          <xm:sqref>T9:T61</xm:sqref>
        </x14:conditionalFormatting>
        <x14:conditionalFormatting xmlns:xm="http://schemas.microsoft.com/office/excel/2006/main">
          <x14:cfRule type="iconSet" priority="4876" id="{D5AC62BF-8B86-42DF-8503-EDF97D233168}">
            <x14:iconSet custom="1">
              <x14:cfvo type="percent">
                <xm:f>0</xm:f>
              </x14:cfvo>
              <x14:cfvo type="num">
                <xm:f>86</xm:f>
              </x14:cfvo>
              <x14:cfvo type="num">
                <xm:f>96</xm:f>
              </x14:cfvo>
              <x14:cfIcon iconSet="3Symbols2" iconId="0"/>
              <x14:cfIcon iconSet="3Signs" iconId="1"/>
              <x14:cfIcon iconSet="3Symbols2" iconId="2"/>
            </x14:iconSet>
          </x14:cfRule>
          <xm:sqref>S14:S61</xm:sqref>
        </x14:conditionalFormatting>
        <x14:conditionalFormatting xmlns:xm="http://schemas.microsoft.com/office/excel/2006/main">
          <x14:cfRule type="iconSet" priority="4878" id="{C84F99AD-DFC3-41F5-BF1F-64B7619541CB}">
            <x14:iconSet custom="1">
              <x14:cfvo type="percent">
                <xm:f>0</xm:f>
              </x14:cfvo>
              <x14:cfvo type="num">
                <xm:f>50</xm:f>
              </x14:cfvo>
              <x14:cfvo type="num">
                <xm:f>100</xm:f>
              </x14:cfvo>
              <x14:cfIcon iconSet="3Symbols2" iconId="0"/>
              <x14:cfIcon iconSet="3Triangles" iconId="1"/>
              <x14:cfIcon iconSet="3Symbols2" iconId="2"/>
            </x14:iconSet>
          </x14:cfRule>
          <xm:sqref>V9:V61</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4927BC-4D6B-463A-9044-537DA57A17B4}">
  <dimension ref="A1:AI1048249"/>
  <sheetViews>
    <sheetView zoomScale="40" zoomScaleNormal="40" workbookViewId="0">
      <selection activeCell="A9" sqref="A9:B12"/>
    </sheetView>
  </sheetViews>
  <sheetFormatPr baseColWidth="10" defaultRowHeight="15" x14ac:dyDescent="0.25"/>
  <cols>
    <col min="1" max="1" width="14.5703125" style="6" customWidth="1"/>
    <col min="2" max="2" width="23.85546875" style="6" customWidth="1"/>
    <col min="3" max="3" width="8" style="6" customWidth="1"/>
    <col min="4" max="4" width="37.7109375" style="6" customWidth="1"/>
    <col min="5" max="5" width="20.28515625" style="6" customWidth="1"/>
    <col min="6" max="6" width="57.7109375" style="6" customWidth="1"/>
    <col min="7" max="7" width="41.7109375" style="6" customWidth="1"/>
    <col min="8" max="8" width="21.7109375" style="6" customWidth="1"/>
    <col min="9" max="9" width="5.5703125" style="6" hidden="1" customWidth="1"/>
    <col min="10" max="10" width="21.7109375" style="6" customWidth="1"/>
    <col min="11" max="11" width="7.140625" style="6" hidden="1" customWidth="1"/>
    <col min="12" max="12" width="30.5703125" style="6" customWidth="1"/>
    <col min="13" max="13" width="7.42578125" style="6" hidden="1" customWidth="1"/>
    <col min="14" max="14" width="100.7109375" style="6" customWidth="1"/>
    <col min="15" max="15" width="10.28515625" style="6" hidden="1" customWidth="1"/>
    <col min="16" max="16" width="3.85546875" style="6" hidden="1" customWidth="1"/>
    <col min="17" max="17" width="14.7109375" style="6" hidden="1" customWidth="1"/>
    <col min="18" max="18" width="4" style="6" hidden="1" customWidth="1"/>
    <col min="19" max="19" width="21.140625" style="6" hidden="1" customWidth="1"/>
    <col min="20" max="20" width="7.28515625" style="6" hidden="1" customWidth="1"/>
    <col min="21" max="21" width="22.5703125" style="6" hidden="1" customWidth="1"/>
    <col min="22" max="22" width="7.28515625" style="6" hidden="1" customWidth="1"/>
    <col min="23" max="23" width="32.7109375" style="6" hidden="1" customWidth="1"/>
    <col min="24" max="24" width="20.42578125" style="6" customWidth="1"/>
    <col min="25" max="25" width="5.85546875" style="6" hidden="1" customWidth="1"/>
    <col min="26" max="26" width="24" style="6" customWidth="1"/>
    <col min="27" max="27" width="7.7109375" style="6" hidden="1" customWidth="1"/>
    <col min="28" max="28" width="28.140625" style="6" customWidth="1"/>
    <col min="29" max="29" width="10.42578125" style="6" hidden="1" customWidth="1"/>
    <col min="30" max="30" width="23.7109375" style="6" customWidth="1"/>
    <col min="31" max="31" width="67.42578125" style="6" customWidth="1"/>
    <col min="32" max="32" width="25.140625" style="6" customWidth="1"/>
    <col min="33" max="33" width="25.5703125" style="6" customWidth="1"/>
    <col min="34" max="34" width="25" style="6" customWidth="1"/>
    <col min="35" max="35" width="53" style="6" customWidth="1"/>
  </cols>
  <sheetData>
    <row r="1" spans="1:35" ht="15.75" thickBot="1" x14ac:dyDescent="0.3">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262"/>
    </row>
    <row r="2" spans="1:35" ht="30.75" thickBot="1" x14ac:dyDescent="0.3">
      <c r="A2" s="858"/>
      <c r="B2" s="859"/>
      <c r="C2" s="859"/>
      <c r="D2" s="859"/>
      <c r="E2" s="859"/>
      <c r="F2" s="859"/>
      <c r="G2" s="860"/>
      <c r="H2" s="407" t="s">
        <v>27</v>
      </c>
      <c r="I2" s="408"/>
      <c r="J2" s="408"/>
      <c r="K2" s="408"/>
      <c r="L2" s="408"/>
      <c r="M2" s="408"/>
      <c r="N2" s="408"/>
      <c r="O2" s="408"/>
      <c r="P2" s="408"/>
      <c r="Q2" s="408"/>
      <c r="R2" s="408"/>
      <c r="S2" s="408"/>
      <c r="T2" s="408"/>
      <c r="U2" s="408"/>
      <c r="V2" s="408"/>
      <c r="W2" s="408"/>
      <c r="X2" s="408"/>
      <c r="Y2" s="408"/>
      <c r="Z2" s="408"/>
      <c r="AA2" s="408"/>
      <c r="AB2" s="408"/>
      <c r="AC2" s="408"/>
      <c r="AD2" s="408"/>
      <c r="AE2" s="408"/>
      <c r="AF2" s="408"/>
      <c r="AG2" s="408"/>
      <c r="AH2" s="408"/>
      <c r="AI2" s="408"/>
    </row>
    <row r="3" spans="1:35" ht="30.75" thickBot="1" x14ac:dyDescent="0.3">
      <c r="A3" s="410" t="s">
        <v>2</v>
      </c>
      <c r="B3" s="411"/>
      <c r="C3" s="411"/>
      <c r="D3" s="411"/>
      <c r="E3" s="411"/>
      <c r="F3" s="411"/>
      <c r="G3" s="412"/>
      <c r="H3" s="413" t="s">
        <v>26</v>
      </c>
      <c r="I3" s="414"/>
      <c r="J3" s="414"/>
      <c r="K3" s="414"/>
      <c r="L3" s="414"/>
      <c r="M3" s="414"/>
      <c r="N3" s="414"/>
      <c r="O3" s="414"/>
      <c r="P3" s="414"/>
      <c r="Q3" s="414"/>
      <c r="R3" s="414"/>
      <c r="S3" s="414"/>
      <c r="T3" s="414"/>
      <c r="U3" s="414"/>
      <c r="V3" s="414"/>
      <c r="W3" s="414"/>
      <c r="X3" s="414"/>
      <c r="Y3" s="414"/>
      <c r="Z3" s="414"/>
      <c r="AA3" s="414"/>
      <c r="AB3" s="414"/>
      <c r="AC3" s="414"/>
      <c r="AD3" s="414"/>
      <c r="AE3" s="414"/>
      <c r="AF3" s="414"/>
      <c r="AG3" s="414"/>
      <c r="AH3" s="414"/>
      <c r="AI3" s="414"/>
    </row>
    <row r="4" spans="1:35" ht="34.5" thickBot="1" x14ac:dyDescent="0.3">
      <c r="A4" s="612" t="s">
        <v>9</v>
      </c>
      <c r="B4" s="613"/>
      <c r="C4" s="613"/>
      <c r="D4" s="613"/>
      <c r="E4" s="613"/>
      <c r="F4" s="613"/>
      <c r="G4" s="614"/>
      <c r="H4" s="622" t="s">
        <v>28</v>
      </c>
      <c r="I4" s="623"/>
      <c r="J4" s="623"/>
      <c r="K4" s="623"/>
      <c r="L4" s="623"/>
      <c r="M4" s="623"/>
      <c r="N4" s="623"/>
      <c r="O4" s="623"/>
      <c r="P4" s="623"/>
      <c r="Q4" s="623"/>
      <c r="R4" s="623"/>
      <c r="S4" s="623"/>
      <c r="T4" s="623"/>
      <c r="U4" s="623"/>
      <c r="V4" s="623"/>
      <c r="W4" s="623"/>
      <c r="X4" s="623"/>
      <c r="Y4" s="623"/>
      <c r="Z4" s="623"/>
      <c r="AA4" s="623"/>
      <c r="AB4" s="623"/>
      <c r="AC4" s="623"/>
      <c r="AD4" s="623"/>
      <c r="AE4" s="623"/>
      <c r="AF4" s="623"/>
      <c r="AG4" s="623"/>
      <c r="AH4" s="623"/>
      <c r="AI4" s="623"/>
    </row>
    <row r="5" spans="1:35" ht="18.75" thickBot="1" x14ac:dyDescent="0.3">
      <c r="A5" s="545" t="s">
        <v>16</v>
      </c>
      <c r="B5" s="546"/>
      <c r="C5" s="546"/>
      <c r="D5" s="546"/>
      <c r="E5" s="547"/>
      <c r="F5" s="545" t="s">
        <v>17</v>
      </c>
      <c r="G5" s="546"/>
      <c r="H5" s="546"/>
      <c r="I5" s="546"/>
      <c r="J5" s="546"/>
      <c r="K5" s="546"/>
      <c r="L5" s="546"/>
      <c r="M5" s="546"/>
      <c r="N5" s="546"/>
      <c r="O5" s="546"/>
      <c r="P5" s="546"/>
      <c r="Q5" s="546"/>
      <c r="R5" s="546"/>
      <c r="S5" s="546"/>
      <c r="T5" s="546"/>
      <c r="U5" s="546"/>
      <c r="V5" s="546"/>
      <c r="W5" s="546"/>
      <c r="X5" s="546"/>
      <c r="Y5" s="546"/>
      <c r="Z5" s="546"/>
      <c r="AA5" s="546"/>
      <c r="AB5" s="546"/>
      <c r="AC5" s="547"/>
      <c r="AD5" s="617" t="s">
        <v>56</v>
      </c>
      <c r="AE5" s="618"/>
      <c r="AF5" s="618"/>
      <c r="AG5" s="618"/>
      <c r="AH5" s="618"/>
      <c r="AI5" s="619"/>
    </row>
    <row r="6" spans="1:35" ht="16.5" thickBot="1" x14ac:dyDescent="0.3">
      <c r="A6" s="430" t="s">
        <v>8</v>
      </c>
      <c r="B6" s="431"/>
      <c r="C6" s="422" t="s">
        <v>0</v>
      </c>
      <c r="D6" s="430" t="s">
        <v>1</v>
      </c>
      <c r="E6" s="422" t="s">
        <v>53</v>
      </c>
      <c r="F6" s="422" t="s">
        <v>24</v>
      </c>
      <c r="G6" s="422" t="s">
        <v>18</v>
      </c>
      <c r="H6" s="425" t="s">
        <v>19</v>
      </c>
      <c r="I6" s="425"/>
      <c r="J6" s="425"/>
      <c r="K6" s="425"/>
      <c r="L6" s="425"/>
      <c r="M6" s="425"/>
      <c r="N6" s="422" t="s">
        <v>20</v>
      </c>
      <c r="O6" s="624" t="s">
        <v>58</v>
      </c>
      <c r="P6" s="625"/>
      <c r="Q6" s="624" t="s">
        <v>61</v>
      </c>
      <c r="R6" s="625"/>
      <c r="S6" s="624" t="s">
        <v>59</v>
      </c>
      <c r="T6" s="625"/>
      <c r="U6" s="430" t="s">
        <v>114</v>
      </c>
      <c r="V6" s="628"/>
      <c r="W6" s="217"/>
      <c r="X6" s="425" t="s">
        <v>6</v>
      </c>
      <c r="Y6" s="425"/>
      <c r="Z6" s="425"/>
      <c r="AA6" s="425"/>
      <c r="AB6" s="425"/>
      <c r="AC6" s="425"/>
      <c r="AD6" s="584" t="s">
        <v>54</v>
      </c>
      <c r="AE6" s="620" t="s">
        <v>21</v>
      </c>
      <c r="AF6" s="620" t="s">
        <v>29</v>
      </c>
      <c r="AG6" s="620" t="s">
        <v>30</v>
      </c>
      <c r="AH6" s="620" t="s">
        <v>31</v>
      </c>
      <c r="AI6" s="615" t="s">
        <v>55</v>
      </c>
    </row>
    <row r="7" spans="1:35" ht="16.5" thickBot="1" x14ac:dyDescent="0.3">
      <c r="A7" s="432"/>
      <c r="B7" s="433"/>
      <c r="C7" s="423"/>
      <c r="D7" s="432"/>
      <c r="E7" s="423"/>
      <c r="F7" s="423"/>
      <c r="G7" s="423"/>
      <c r="H7" s="425" t="s">
        <v>5</v>
      </c>
      <c r="I7" s="425"/>
      <c r="J7" s="425"/>
      <c r="K7" s="425"/>
      <c r="L7" s="425"/>
      <c r="M7" s="425"/>
      <c r="N7" s="423"/>
      <c r="O7" s="626"/>
      <c r="P7" s="627"/>
      <c r="Q7" s="626"/>
      <c r="R7" s="627"/>
      <c r="S7" s="626"/>
      <c r="T7" s="627"/>
      <c r="U7" s="432"/>
      <c r="V7" s="629"/>
      <c r="W7" s="218"/>
      <c r="X7" s="422" t="s">
        <v>7</v>
      </c>
      <c r="Y7" s="422"/>
      <c r="Z7" s="422" t="s">
        <v>3</v>
      </c>
      <c r="AA7" s="422"/>
      <c r="AB7" s="422" t="s">
        <v>4</v>
      </c>
      <c r="AC7" s="422"/>
      <c r="AD7" s="584"/>
      <c r="AE7" s="620"/>
      <c r="AF7" s="620"/>
      <c r="AG7" s="620"/>
      <c r="AH7" s="620"/>
      <c r="AI7" s="615"/>
    </row>
    <row r="8" spans="1:35" ht="16.5" thickBot="1" x14ac:dyDescent="0.3">
      <c r="A8" s="432"/>
      <c r="B8" s="433"/>
      <c r="C8" s="423"/>
      <c r="D8" s="432"/>
      <c r="E8" s="423"/>
      <c r="F8" s="423"/>
      <c r="G8" s="423"/>
      <c r="H8" s="430" t="s">
        <v>7</v>
      </c>
      <c r="I8" s="431"/>
      <c r="J8" s="430" t="s">
        <v>3</v>
      </c>
      <c r="K8" s="431"/>
      <c r="L8" s="430" t="s">
        <v>4</v>
      </c>
      <c r="M8" s="431"/>
      <c r="N8" s="423"/>
      <c r="O8" s="626"/>
      <c r="P8" s="627"/>
      <c r="Q8" s="626"/>
      <c r="R8" s="627"/>
      <c r="S8" s="626"/>
      <c r="T8" s="627"/>
      <c r="U8" s="432"/>
      <c r="V8" s="629"/>
      <c r="W8" s="218" t="s">
        <v>30</v>
      </c>
      <c r="X8" s="423"/>
      <c r="Y8" s="423"/>
      <c r="Z8" s="423"/>
      <c r="AA8" s="423"/>
      <c r="AB8" s="423"/>
      <c r="AC8" s="423"/>
      <c r="AD8" s="585"/>
      <c r="AE8" s="621"/>
      <c r="AF8" s="621"/>
      <c r="AG8" s="621"/>
      <c r="AH8" s="621"/>
      <c r="AI8" s="616"/>
    </row>
    <row r="9" spans="1:35" ht="85.5" x14ac:dyDescent="0.25">
      <c r="A9" s="586" t="s">
        <v>179</v>
      </c>
      <c r="B9" s="587"/>
      <c r="C9" s="569">
        <v>1</v>
      </c>
      <c r="D9" s="592" t="s">
        <v>700</v>
      </c>
      <c r="E9" s="677" t="s">
        <v>57</v>
      </c>
      <c r="F9" s="681" t="s">
        <v>701</v>
      </c>
      <c r="G9" s="684" t="s">
        <v>702</v>
      </c>
      <c r="H9" s="568" t="s">
        <v>22</v>
      </c>
      <c r="I9" s="271">
        <f>IF(H9="Rara Vez",1,IF(H9="Improbable",1.9,IF(H9="Posible",3,IF(H9="Probable",4,IF(H9="Casi Seguro",5,0)))))</f>
        <v>1</v>
      </c>
      <c r="J9" s="569" t="s">
        <v>11</v>
      </c>
      <c r="K9" s="274">
        <f>IF(J9="Moderado",5,IF(J9="Mayor",10.1,IF(J9="Catastrófico",20.1,0)))</f>
        <v>5</v>
      </c>
      <c r="L9" s="550" t="str">
        <f>IF(M9=0,"",IF(M9&lt;=10,"Moderada",IF(M9&lt;=20,"Alta",IF(M9&lt;=100.5,"Extrema"))))</f>
        <v>Moderada</v>
      </c>
      <c r="M9" s="208">
        <f>+I9*K9</f>
        <v>5</v>
      </c>
      <c r="N9" s="281" t="s">
        <v>740</v>
      </c>
      <c r="O9" s="101" t="s">
        <v>51</v>
      </c>
      <c r="P9" s="101">
        <v>50</v>
      </c>
      <c r="Q9" s="101" t="s">
        <v>51</v>
      </c>
      <c r="R9" s="101">
        <v>2</v>
      </c>
      <c r="S9" s="102" t="s">
        <v>51</v>
      </c>
      <c r="T9" s="102">
        <v>100</v>
      </c>
      <c r="U9" s="271" t="s">
        <v>51</v>
      </c>
      <c r="V9" s="230">
        <v>100</v>
      </c>
      <c r="W9" s="176" t="s">
        <v>102</v>
      </c>
      <c r="X9" s="568" t="s">
        <v>22</v>
      </c>
      <c r="Y9" s="271">
        <f>IF(X9="Rara Vez",1,IF(X9="Improbable",1.9,IF(X9="Posible",3,IF(X9="Probable",4,IF(X9="Casi Seguro",5,0)))))</f>
        <v>1</v>
      </c>
      <c r="Z9" s="569" t="s">
        <v>11</v>
      </c>
      <c r="AA9" s="274">
        <f>IF(Z9="Moderado",5,IF(Z9="Mayor",10.1,IF(Z9="Catastrófico",20.1,0)))</f>
        <v>5</v>
      </c>
      <c r="AB9" s="550" t="str">
        <f>IF(AC9=0,"",IF(AC9&lt;=10,"Moderada",IF(AC9&lt;=20,"Alta",IF(AC9&lt;=100.5,"Extrema"))))</f>
        <v>Moderada</v>
      </c>
      <c r="AC9" s="191">
        <f>+Y9*AA9</f>
        <v>5</v>
      </c>
      <c r="AD9" s="687" t="s">
        <v>703</v>
      </c>
      <c r="AE9" s="140" t="s">
        <v>704</v>
      </c>
      <c r="AF9" s="278" t="s">
        <v>744</v>
      </c>
      <c r="AG9" s="141" t="s">
        <v>705</v>
      </c>
      <c r="AH9" s="278" t="s">
        <v>706</v>
      </c>
      <c r="AI9" s="103" t="s">
        <v>707</v>
      </c>
    </row>
    <row r="10" spans="1:35" ht="99.75" x14ac:dyDescent="0.25">
      <c r="A10" s="588"/>
      <c r="B10" s="589"/>
      <c r="C10" s="522"/>
      <c r="D10" s="526"/>
      <c r="E10" s="678"/>
      <c r="F10" s="682"/>
      <c r="G10" s="685"/>
      <c r="H10" s="521"/>
      <c r="I10" s="272">
        <f t="shared" ref="I10:I73" si="0">IF(H10="Rara Vez",1,IF(H10="Improbable",1.9,IF(H10="Posible",3,IF(H10="Probable",4,IF(H10="Casi Seguro",5,0)))))</f>
        <v>0</v>
      </c>
      <c r="J10" s="522"/>
      <c r="K10" s="275">
        <f t="shared" ref="K10:K73" si="1">IF(J10="Moderado",5,IF(J10="Mayor",10.1,IF(J10="Catastrófico",20.1,0)))</f>
        <v>0</v>
      </c>
      <c r="L10" s="527"/>
      <c r="M10" s="209">
        <f t="shared" ref="M10:M73" si="2">+I10*K10</f>
        <v>0</v>
      </c>
      <c r="N10" s="225" t="s">
        <v>741</v>
      </c>
      <c r="O10" s="87"/>
      <c r="P10" s="87"/>
      <c r="Q10" s="87"/>
      <c r="R10" s="87"/>
      <c r="S10" s="282"/>
      <c r="T10" s="282"/>
      <c r="U10" s="272"/>
      <c r="V10" s="231"/>
      <c r="W10" s="177"/>
      <c r="X10" s="521"/>
      <c r="Y10" s="272">
        <f t="shared" ref="Y10:Y66" si="3">IF(X10="Rara Vez",1,IF(X10="Improbable",1.9,IF(X10="Posible",3,IF(X10="Probable",4,IF(X10="Casi Seguro",5,0)))))</f>
        <v>0</v>
      </c>
      <c r="Z10" s="522"/>
      <c r="AA10" s="275">
        <f t="shared" ref="AA10:AA66" si="4">IF(Z10="Moderado",5,IF(Z10="Mayor",10.1,IF(Z10="Catastrófico",20.1,0)))</f>
        <v>0</v>
      </c>
      <c r="AB10" s="527"/>
      <c r="AC10" s="192">
        <f t="shared" ref="AC10:AC66" si="5">+Y10*AA10</f>
        <v>0</v>
      </c>
      <c r="AD10" s="688"/>
      <c r="AE10" s="257" t="s">
        <v>708</v>
      </c>
      <c r="AF10" s="279" t="s">
        <v>745</v>
      </c>
      <c r="AG10" s="90" t="s">
        <v>709</v>
      </c>
      <c r="AH10" s="279" t="s">
        <v>706</v>
      </c>
      <c r="AI10" s="104" t="s">
        <v>710</v>
      </c>
    </row>
    <row r="11" spans="1:35" ht="42.75" x14ac:dyDescent="0.25">
      <c r="A11" s="588"/>
      <c r="B11" s="589"/>
      <c r="C11" s="522"/>
      <c r="D11" s="526"/>
      <c r="E11" s="678"/>
      <c r="F11" s="682"/>
      <c r="G11" s="685"/>
      <c r="H11" s="521"/>
      <c r="I11" s="272">
        <f t="shared" si="0"/>
        <v>0</v>
      </c>
      <c r="J11" s="522"/>
      <c r="K11" s="275">
        <f t="shared" si="1"/>
        <v>0</v>
      </c>
      <c r="L11" s="527"/>
      <c r="M11" s="209">
        <f t="shared" si="2"/>
        <v>0</v>
      </c>
      <c r="N11" s="225" t="s">
        <v>742</v>
      </c>
      <c r="O11" s="87"/>
      <c r="P11" s="87"/>
      <c r="Q11" s="87"/>
      <c r="R11" s="87"/>
      <c r="S11" s="282"/>
      <c r="T11" s="282"/>
      <c r="U11" s="272"/>
      <c r="V11" s="231"/>
      <c r="W11" s="177"/>
      <c r="X11" s="521"/>
      <c r="Y11" s="272">
        <f t="shared" si="3"/>
        <v>0</v>
      </c>
      <c r="Z11" s="522"/>
      <c r="AA11" s="275">
        <f t="shared" si="4"/>
        <v>0</v>
      </c>
      <c r="AB11" s="527"/>
      <c r="AC11" s="192">
        <f t="shared" si="5"/>
        <v>0</v>
      </c>
      <c r="AD11" s="688"/>
      <c r="AE11" s="257" t="s">
        <v>711</v>
      </c>
      <c r="AF11" s="279" t="s">
        <v>746</v>
      </c>
      <c r="AG11" s="90" t="s">
        <v>712</v>
      </c>
      <c r="AH11" s="279" t="s">
        <v>189</v>
      </c>
      <c r="AI11" s="104" t="s">
        <v>710</v>
      </c>
    </row>
    <row r="12" spans="1:35" ht="72" thickBot="1" x14ac:dyDescent="0.3">
      <c r="A12" s="590"/>
      <c r="B12" s="591"/>
      <c r="C12" s="529"/>
      <c r="D12" s="593"/>
      <c r="E12" s="679"/>
      <c r="F12" s="683"/>
      <c r="G12" s="686"/>
      <c r="H12" s="528"/>
      <c r="I12" s="273">
        <f t="shared" si="0"/>
        <v>0</v>
      </c>
      <c r="J12" s="529"/>
      <c r="K12" s="276">
        <f t="shared" si="1"/>
        <v>0</v>
      </c>
      <c r="L12" s="530"/>
      <c r="M12" s="210">
        <f t="shared" si="2"/>
        <v>0</v>
      </c>
      <c r="N12" s="250" t="s">
        <v>743</v>
      </c>
      <c r="O12" s="105" t="s">
        <v>51</v>
      </c>
      <c r="P12" s="105">
        <v>50</v>
      </c>
      <c r="Q12" s="105" t="s">
        <v>51</v>
      </c>
      <c r="R12" s="105">
        <v>2</v>
      </c>
      <c r="S12" s="106" t="s">
        <v>51</v>
      </c>
      <c r="T12" s="106">
        <v>100</v>
      </c>
      <c r="U12" s="273"/>
      <c r="V12" s="232"/>
      <c r="W12" s="178" t="s">
        <v>99</v>
      </c>
      <c r="X12" s="528"/>
      <c r="Y12" s="273">
        <f t="shared" si="3"/>
        <v>0</v>
      </c>
      <c r="Z12" s="529"/>
      <c r="AA12" s="276">
        <f t="shared" si="4"/>
        <v>0</v>
      </c>
      <c r="AB12" s="530"/>
      <c r="AC12" s="193">
        <f t="shared" si="5"/>
        <v>0</v>
      </c>
      <c r="AD12" s="689"/>
      <c r="AE12" s="142" t="s">
        <v>713</v>
      </c>
      <c r="AF12" s="280" t="s">
        <v>747</v>
      </c>
      <c r="AG12" s="143" t="s">
        <v>712</v>
      </c>
      <c r="AH12" s="280" t="s">
        <v>189</v>
      </c>
      <c r="AI12" s="109" t="s">
        <v>710</v>
      </c>
    </row>
    <row r="13" spans="1:35" ht="100.5" thickBot="1" x14ac:dyDescent="0.3">
      <c r="A13" s="594" t="s">
        <v>198</v>
      </c>
      <c r="B13" s="595"/>
      <c r="C13" s="118">
        <v>2</v>
      </c>
      <c r="D13" s="119" t="s">
        <v>199</v>
      </c>
      <c r="E13" s="120" t="s">
        <v>57</v>
      </c>
      <c r="F13" s="121" t="s">
        <v>200</v>
      </c>
      <c r="G13" s="202" t="s">
        <v>77</v>
      </c>
      <c r="H13" s="200" t="s">
        <v>22</v>
      </c>
      <c r="I13" s="125">
        <f t="shared" si="0"/>
        <v>1</v>
      </c>
      <c r="J13" s="125" t="s">
        <v>11</v>
      </c>
      <c r="K13" s="146">
        <f t="shared" si="1"/>
        <v>5</v>
      </c>
      <c r="L13" s="201" t="str">
        <f t="shared" ref="L13:L64" si="6">IF(M13=0,"",IF(M13&lt;=10,"Moderada",IF(M13&lt;=20,"Alta",IF(M13&lt;=100.5,"Extrema"))))</f>
        <v>Moderada</v>
      </c>
      <c r="M13" s="211">
        <f t="shared" si="2"/>
        <v>5</v>
      </c>
      <c r="N13" s="122" t="s">
        <v>105</v>
      </c>
      <c r="O13" s="123" t="s">
        <v>51</v>
      </c>
      <c r="P13" s="123">
        <v>50</v>
      </c>
      <c r="Q13" s="123" t="s">
        <v>51</v>
      </c>
      <c r="R13" s="123">
        <v>2</v>
      </c>
      <c r="S13" s="124" t="s">
        <v>51</v>
      </c>
      <c r="T13" s="124">
        <v>100</v>
      </c>
      <c r="U13" s="125"/>
      <c r="V13" s="126"/>
      <c r="W13" s="179" t="s">
        <v>100</v>
      </c>
      <c r="X13" s="200" t="s">
        <v>22</v>
      </c>
      <c r="Y13" s="125">
        <f t="shared" si="3"/>
        <v>1</v>
      </c>
      <c r="Z13" s="125" t="s">
        <v>11</v>
      </c>
      <c r="AA13" s="146">
        <f t="shared" si="4"/>
        <v>5</v>
      </c>
      <c r="AB13" s="201" t="str">
        <f t="shared" ref="AB13:AB64" si="7">IF(AC13=0,"",IF(AC13&lt;=10,"Moderada",IF(AC13&lt;=20,"Alta",IF(AC13&lt;=100.5,"Extrema"))))</f>
        <v>Moderada</v>
      </c>
      <c r="AC13" s="194">
        <f t="shared" si="5"/>
        <v>5</v>
      </c>
      <c r="AD13" s="151"/>
      <c r="AE13" s="127" t="s">
        <v>154</v>
      </c>
      <c r="AF13" s="127" t="s">
        <v>133</v>
      </c>
      <c r="AG13" s="127" t="s">
        <v>100</v>
      </c>
      <c r="AH13" s="127" t="s">
        <v>129</v>
      </c>
      <c r="AI13" s="128" t="s">
        <v>874</v>
      </c>
    </row>
    <row r="14" spans="1:35" ht="42.75" x14ac:dyDescent="0.25">
      <c r="A14" s="551" t="s">
        <v>207</v>
      </c>
      <c r="B14" s="552"/>
      <c r="C14" s="592">
        <v>3</v>
      </c>
      <c r="D14" s="557" t="s">
        <v>218</v>
      </c>
      <c r="E14" s="560" t="s">
        <v>57</v>
      </c>
      <c r="F14" s="562" t="s">
        <v>209</v>
      </c>
      <c r="G14" s="245" t="s">
        <v>75</v>
      </c>
      <c r="H14" s="568" t="s">
        <v>22</v>
      </c>
      <c r="I14" s="271">
        <f t="shared" si="0"/>
        <v>1</v>
      </c>
      <c r="J14" s="569" t="s">
        <v>10</v>
      </c>
      <c r="K14" s="274">
        <f t="shared" si="1"/>
        <v>10.1</v>
      </c>
      <c r="L14" s="550" t="str">
        <f t="shared" si="6"/>
        <v>Alta</v>
      </c>
      <c r="M14" s="208">
        <f t="shared" si="2"/>
        <v>10.1</v>
      </c>
      <c r="N14" s="565" t="s">
        <v>714</v>
      </c>
      <c r="O14" s="101" t="s">
        <v>51</v>
      </c>
      <c r="P14" s="101">
        <v>50</v>
      </c>
      <c r="Q14" s="101" t="s">
        <v>51</v>
      </c>
      <c r="R14" s="101">
        <v>2</v>
      </c>
      <c r="S14" s="102" t="s">
        <v>51</v>
      </c>
      <c r="T14" s="102">
        <v>100</v>
      </c>
      <c r="U14" s="271"/>
      <c r="V14" s="296"/>
      <c r="W14" s="180" t="s">
        <v>102</v>
      </c>
      <c r="X14" s="568" t="s">
        <v>22</v>
      </c>
      <c r="Y14" s="271">
        <f t="shared" si="3"/>
        <v>1</v>
      </c>
      <c r="Z14" s="569" t="s">
        <v>10</v>
      </c>
      <c r="AA14" s="274">
        <f t="shared" si="4"/>
        <v>10.1</v>
      </c>
      <c r="AB14" s="550" t="str">
        <f t="shared" si="7"/>
        <v>Alta</v>
      </c>
      <c r="AC14" s="191">
        <f t="shared" si="5"/>
        <v>10.1</v>
      </c>
      <c r="AD14" s="690" t="s">
        <v>703</v>
      </c>
      <c r="AE14" s="633" t="s">
        <v>219</v>
      </c>
      <c r="AF14" s="557" t="s">
        <v>220</v>
      </c>
      <c r="AG14" s="557" t="s">
        <v>716</v>
      </c>
      <c r="AH14" s="557" t="s">
        <v>205</v>
      </c>
      <c r="AI14" s="560" t="s">
        <v>717</v>
      </c>
    </row>
    <row r="15" spans="1:35" ht="42.75" x14ac:dyDescent="0.25">
      <c r="A15" s="553"/>
      <c r="B15" s="554"/>
      <c r="C15" s="526"/>
      <c r="D15" s="558"/>
      <c r="E15" s="532"/>
      <c r="F15" s="563"/>
      <c r="G15" s="255" t="s">
        <v>215</v>
      </c>
      <c r="H15" s="521"/>
      <c r="I15" s="272">
        <f t="shared" si="0"/>
        <v>0</v>
      </c>
      <c r="J15" s="522"/>
      <c r="K15" s="275">
        <f t="shared" si="1"/>
        <v>0</v>
      </c>
      <c r="L15" s="527"/>
      <c r="M15" s="209">
        <f t="shared" si="2"/>
        <v>0</v>
      </c>
      <c r="N15" s="566"/>
      <c r="O15" s="87" t="s">
        <v>51</v>
      </c>
      <c r="P15" s="87">
        <v>50</v>
      </c>
      <c r="Q15" s="87" t="s">
        <v>51</v>
      </c>
      <c r="R15" s="87">
        <v>2</v>
      </c>
      <c r="S15" s="282" t="s">
        <v>51</v>
      </c>
      <c r="T15" s="282">
        <v>100</v>
      </c>
      <c r="U15" s="272" t="s">
        <v>51</v>
      </c>
      <c r="V15" s="231">
        <v>100</v>
      </c>
      <c r="W15" s="177" t="s">
        <v>102</v>
      </c>
      <c r="X15" s="521"/>
      <c r="Y15" s="272">
        <f t="shared" si="3"/>
        <v>0</v>
      </c>
      <c r="Z15" s="522"/>
      <c r="AA15" s="275">
        <f t="shared" si="4"/>
        <v>0</v>
      </c>
      <c r="AB15" s="527"/>
      <c r="AC15" s="192">
        <f t="shared" si="5"/>
        <v>0</v>
      </c>
      <c r="AD15" s="531"/>
      <c r="AE15" s="534"/>
      <c r="AF15" s="558"/>
      <c r="AG15" s="558"/>
      <c r="AH15" s="558"/>
      <c r="AI15" s="532"/>
    </row>
    <row r="16" spans="1:35" x14ac:dyDescent="0.25">
      <c r="A16" s="553"/>
      <c r="B16" s="554"/>
      <c r="C16" s="526"/>
      <c r="D16" s="558"/>
      <c r="E16" s="532"/>
      <c r="F16" s="563" t="s">
        <v>43</v>
      </c>
      <c r="G16" s="255" t="s">
        <v>76</v>
      </c>
      <c r="H16" s="521"/>
      <c r="I16" s="272">
        <f t="shared" si="0"/>
        <v>0</v>
      </c>
      <c r="J16" s="522"/>
      <c r="K16" s="275">
        <f t="shared" si="1"/>
        <v>0</v>
      </c>
      <c r="L16" s="527"/>
      <c r="M16" s="209">
        <f t="shared" si="2"/>
        <v>0</v>
      </c>
      <c r="N16" s="566" t="s">
        <v>715</v>
      </c>
      <c r="O16" s="87" t="s">
        <v>51</v>
      </c>
      <c r="P16" s="87">
        <v>50</v>
      </c>
      <c r="Q16" s="87" t="s">
        <v>51</v>
      </c>
      <c r="R16" s="87">
        <v>2</v>
      </c>
      <c r="S16" s="282" t="s">
        <v>51</v>
      </c>
      <c r="T16" s="282">
        <v>100</v>
      </c>
      <c r="U16" s="272"/>
      <c r="V16" s="231"/>
      <c r="W16" s="177" t="s">
        <v>99</v>
      </c>
      <c r="X16" s="521"/>
      <c r="Y16" s="272">
        <f t="shared" si="3"/>
        <v>0</v>
      </c>
      <c r="Z16" s="522"/>
      <c r="AA16" s="275">
        <f t="shared" si="4"/>
        <v>0</v>
      </c>
      <c r="AB16" s="527"/>
      <c r="AC16" s="192">
        <f t="shared" si="5"/>
        <v>0</v>
      </c>
      <c r="AD16" s="531"/>
      <c r="AE16" s="534"/>
      <c r="AF16" s="558"/>
      <c r="AG16" s="558"/>
      <c r="AH16" s="558"/>
      <c r="AI16" s="532"/>
    </row>
    <row r="17" spans="1:35" ht="29.25" thickBot="1" x14ac:dyDescent="0.3">
      <c r="A17" s="555"/>
      <c r="B17" s="556"/>
      <c r="C17" s="593"/>
      <c r="D17" s="559"/>
      <c r="E17" s="561"/>
      <c r="F17" s="564"/>
      <c r="G17" s="246" t="s">
        <v>78</v>
      </c>
      <c r="H17" s="528"/>
      <c r="I17" s="273">
        <f t="shared" si="0"/>
        <v>0</v>
      </c>
      <c r="J17" s="529"/>
      <c r="K17" s="276">
        <f t="shared" si="1"/>
        <v>0</v>
      </c>
      <c r="L17" s="530"/>
      <c r="M17" s="210">
        <f t="shared" si="2"/>
        <v>0</v>
      </c>
      <c r="N17" s="567"/>
      <c r="O17" s="105" t="s">
        <v>51</v>
      </c>
      <c r="P17" s="105">
        <v>50</v>
      </c>
      <c r="Q17" s="105" t="s">
        <v>51</v>
      </c>
      <c r="R17" s="105">
        <v>2</v>
      </c>
      <c r="S17" s="106" t="s">
        <v>51</v>
      </c>
      <c r="T17" s="106">
        <v>100</v>
      </c>
      <c r="U17" s="273"/>
      <c r="V17" s="232"/>
      <c r="W17" s="178" t="s">
        <v>100</v>
      </c>
      <c r="X17" s="528"/>
      <c r="Y17" s="273">
        <f t="shared" si="3"/>
        <v>0</v>
      </c>
      <c r="Z17" s="529"/>
      <c r="AA17" s="276">
        <f t="shared" si="4"/>
        <v>0</v>
      </c>
      <c r="AB17" s="530"/>
      <c r="AC17" s="193">
        <f t="shared" si="5"/>
        <v>0</v>
      </c>
      <c r="AD17" s="691"/>
      <c r="AE17" s="634"/>
      <c r="AF17" s="559"/>
      <c r="AG17" s="559"/>
      <c r="AH17" s="559"/>
      <c r="AI17" s="561"/>
    </row>
    <row r="18" spans="1:35" ht="57" x14ac:dyDescent="0.25">
      <c r="A18" s="551" t="s">
        <v>221</v>
      </c>
      <c r="B18" s="552"/>
      <c r="C18" s="596">
        <v>4</v>
      </c>
      <c r="D18" s="598" t="s">
        <v>222</v>
      </c>
      <c r="E18" s="636" t="s">
        <v>57</v>
      </c>
      <c r="F18" s="243" t="s">
        <v>748</v>
      </c>
      <c r="G18" s="245" t="s">
        <v>75</v>
      </c>
      <c r="H18" s="568" t="s">
        <v>22</v>
      </c>
      <c r="I18" s="271">
        <f t="shared" si="0"/>
        <v>1</v>
      </c>
      <c r="J18" s="569" t="s">
        <v>13</v>
      </c>
      <c r="K18" s="274">
        <f t="shared" si="1"/>
        <v>20.100000000000001</v>
      </c>
      <c r="L18" s="550" t="str">
        <f>IF(M18=0,"",IF(M18&lt;=10,"Moderada",IF(M18&lt;=20,"Alta",IF(M18&lt;=100.5,"Extrema"))))</f>
        <v>Extrema</v>
      </c>
      <c r="M18" s="208">
        <f t="shared" si="2"/>
        <v>20.100000000000001</v>
      </c>
      <c r="N18" s="278" t="s">
        <v>224</v>
      </c>
      <c r="O18" s="101" t="s">
        <v>51</v>
      </c>
      <c r="P18" s="101">
        <v>50</v>
      </c>
      <c r="Q18" s="101" t="s">
        <v>51</v>
      </c>
      <c r="R18" s="101">
        <v>2</v>
      </c>
      <c r="S18" s="102" t="s">
        <v>51</v>
      </c>
      <c r="T18" s="102">
        <v>100</v>
      </c>
      <c r="U18" s="271"/>
      <c r="V18" s="230"/>
      <c r="W18" s="176" t="s">
        <v>102</v>
      </c>
      <c r="X18" s="568" t="s">
        <v>22</v>
      </c>
      <c r="Y18" s="271">
        <f t="shared" si="3"/>
        <v>1</v>
      </c>
      <c r="Z18" s="569" t="s">
        <v>13</v>
      </c>
      <c r="AA18" s="274">
        <f t="shared" si="4"/>
        <v>20.100000000000001</v>
      </c>
      <c r="AB18" s="550" t="str">
        <f t="shared" si="7"/>
        <v>Extrema</v>
      </c>
      <c r="AC18" s="191">
        <f t="shared" si="5"/>
        <v>20.100000000000001</v>
      </c>
      <c r="AD18" s="690" t="s">
        <v>123</v>
      </c>
      <c r="AE18" s="140" t="s">
        <v>225</v>
      </c>
      <c r="AF18" s="278" t="s">
        <v>226</v>
      </c>
      <c r="AG18" s="141" t="s">
        <v>227</v>
      </c>
      <c r="AH18" s="278" t="s">
        <v>228</v>
      </c>
      <c r="AI18" s="560" t="s">
        <v>717</v>
      </c>
    </row>
    <row r="19" spans="1:35" ht="28.5" x14ac:dyDescent="0.25">
      <c r="A19" s="553"/>
      <c r="B19" s="554"/>
      <c r="C19" s="548"/>
      <c r="D19" s="518"/>
      <c r="E19" s="519"/>
      <c r="F19" s="115" t="s">
        <v>750</v>
      </c>
      <c r="G19" s="255" t="s">
        <v>76</v>
      </c>
      <c r="H19" s="521"/>
      <c r="I19" s="272">
        <f t="shared" si="0"/>
        <v>0</v>
      </c>
      <c r="J19" s="522"/>
      <c r="K19" s="275">
        <f t="shared" si="1"/>
        <v>0</v>
      </c>
      <c r="L19" s="527"/>
      <c r="M19" s="209">
        <f t="shared" si="2"/>
        <v>0</v>
      </c>
      <c r="N19" s="279" t="s">
        <v>230</v>
      </c>
      <c r="O19" s="87" t="s">
        <v>51</v>
      </c>
      <c r="P19" s="87">
        <v>50</v>
      </c>
      <c r="Q19" s="87" t="s">
        <v>51</v>
      </c>
      <c r="R19" s="87">
        <v>2</v>
      </c>
      <c r="S19" s="282" t="s">
        <v>51</v>
      </c>
      <c r="T19" s="282">
        <v>100</v>
      </c>
      <c r="U19" s="272" t="s">
        <v>51</v>
      </c>
      <c r="V19" s="231">
        <v>100</v>
      </c>
      <c r="W19" s="181" t="s">
        <v>101</v>
      </c>
      <c r="X19" s="521"/>
      <c r="Y19" s="272">
        <f t="shared" si="3"/>
        <v>0</v>
      </c>
      <c r="Z19" s="522"/>
      <c r="AA19" s="275">
        <f t="shared" si="4"/>
        <v>0</v>
      </c>
      <c r="AB19" s="527"/>
      <c r="AC19" s="192">
        <f t="shared" si="5"/>
        <v>0</v>
      </c>
      <c r="AD19" s="531"/>
      <c r="AE19" s="257" t="s">
        <v>231</v>
      </c>
      <c r="AF19" s="279" t="s">
        <v>232</v>
      </c>
      <c r="AG19" s="144" t="s">
        <v>233</v>
      </c>
      <c r="AH19" s="279" t="s">
        <v>205</v>
      </c>
      <c r="AI19" s="532"/>
    </row>
    <row r="20" spans="1:35" ht="42.75" x14ac:dyDescent="0.25">
      <c r="A20" s="553"/>
      <c r="B20" s="554"/>
      <c r="C20" s="548"/>
      <c r="D20" s="518"/>
      <c r="E20" s="519"/>
      <c r="F20" s="570" t="s">
        <v>749</v>
      </c>
      <c r="G20" s="255" t="s">
        <v>89</v>
      </c>
      <c r="H20" s="521"/>
      <c r="I20" s="272">
        <f t="shared" si="0"/>
        <v>0</v>
      </c>
      <c r="J20" s="522"/>
      <c r="K20" s="275">
        <f t="shared" si="1"/>
        <v>0</v>
      </c>
      <c r="L20" s="527"/>
      <c r="M20" s="209">
        <f t="shared" si="2"/>
        <v>0</v>
      </c>
      <c r="N20" s="279" t="s">
        <v>234</v>
      </c>
      <c r="O20" s="87" t="s">
        <v>51</v>
      </c>
      <c r="P20" s="87">
        <v>50</v>
      </c>
      <c r="Q20" s="87" t="s">
        <v>51</v>
      </c>
      <c r="R20" s="87">
        <v>2</v>
      </c>
      <c r="S20" s="282" t="s">
        <v>51</v>
      </c>
      <c r="T20" s="282">
        <v>100</v>
      </c>
      <c r="U20" s="272"/>
      <c r="V20" s="231"/>
      <c r="W20" s="177" t="s">
        <v>102</v>
      </c>
      <c r="X20" s="521"/>
      <c r="Y20" s="272">
        <f t="shared" si="3"/>
        <v>0</v>
      </c>
      <c r="Z20" s="522"/>
      <c r="AA20" s="275">
        <f t="shared" si="4"/>
        <v>0</v>
      </c>
      <c r="AB20" s="527"/>
      <c r="AC20" s="192">
        <f t="shared" si="5"/>
        <v>0</v>
      </c>
      <c r="AD20" s="531"/>
      <c r="AE20" s="257" t="s">
        <v>235</v>
      </c>
      <c r="AF20" s="279" t="s">
        <v>236</v>
      </c>
      <c r="AG20" s="90" t="s">
        <v>227</v>
      </c>
      <c r="AH20" s="279" t="s">
        <v>205</v>
      </c>
      <c r="AI20" s="532"/>
    </row>
    <row r="21" spans="1:35" ht="29.25" thickBot="1" x14ac:dyDescent="0.3">
      <c r="A21" s="555"/>
      <c r="B21" s="556"/>
      <c r="C21" s="597"/>
      <c r="D21" s="599"/>
      <c r="E21" s="637"/>
      <c r="F21" s="571"/>
      <c r="G21" s="246" t="s">
        <v>97</v>
      </c>
      <c r="H21" s="528"/>
      <c r="I21" s="273">
        <f t="shared" si="0"/>
        <v>0</v>
      </c>
      <c r="J21" s="529"/>
      <c r="K21" s="276">
        <f t="shared" si="1"/>
        <v>0</v>
      </c>
      <c r="L21" s="530"/>
      <c r="M21" s="210">
        <f t="shared" si="2"/>
        <v>0</v>
      </c>
      <c r="N21" s="280" t="s">
        <v>237</v>
      </c>
      <c r="O21" s="105" t="s">
        <v>51</v>
      </c>
      <c r="P21" s="105">
        <v>50</v>
      </c>
      <c r="Q21" s="105" t="s">
        <v>51</v>
      </c>
      <c r="R21" s="105">
        <v>2</v>
      </c>
      <c r="S21" s="106" t="s">
        <v>51</v>
      </c>
      <c r="T21" s="106">
        <v>100</v>
      </c>
      <c r="U21" s="273"/>
      <c r="V21" s="232"/>
      <c r="W21" s="182" t="s">
        <v>101</v>
      </c>
      <c r="X21" s="528"/>
      <c r="Y21" s="273">
        <f t="shared" si="3"/>
        <v>0</v>
      </c>
      <c r="Z21" s="529"/>
      <c r="AA21" s="276">
        <f t="shared" si="4"/>
        <v>0</v>
      </c>
      <c r="AB21" s="530"/>
      <c r="AC21" s="193">
        <f t="shared" si="5"/>
        <v>0</v>
      </c>
      <c r="AD21" s="691"/>
      <c r="AE21" s="142" t="s">
        <v>238</v>
      </c>
      <c r="AF21" s="145" t="s">
        <v>239</v>
      </c>
      <c r="AG21" s="143" t="s">
        <v>227</v>
      </c>
      <c r="AH21" s="280" t="s">
        <v>189</v>
      </c>
      <c r="AI21" s="561"/>
    </row>
    <row r="22" spans="1:35" ht="143.25" thickBot="1" x14ac:dyDescent="0.3">
      <c r="A22" s="594" t="s">
        <v>240</v>
      </c>
      <c r="B22" s="595"/>
      <c r="C22" s="131">
        <v>5</v>
      </c>
      <c r="D22" s="132" t="s">
        <v>241</v>
      </c>
      <c r="E22" s="133" t="s">
        <v>57</v>
      </c>
      <c r="F22" s="134" t="s">
        <v>242</v>
      </c>
      <c r="G22" s="203" t="s">
        <v>75</v>
      </c>
      <c r="H22" s="200" t="s">
        <v>22</v>
      </c>
      <c r="I22" s="125">
        <f t="shared" si="0"/>
        <v>1</v>
      </c>
      <c r="J22" s="125" t="s">
        <v>10</v>
      </c>
      <c r="K22" s="146">
        <f t="shared" si="1"/>
        <v>10.1</v>
      </c>
      <c r="L22" s="201" t="str">
        <f t="shared" si="6"/>
        <v>Alta</v>
      </c>
      <c r="M22" s="211">
        <f t="shared" si="2"/>
        <v>10.1</v>
      </c>
      <c r="N22" s="135" t="s">
        <v>751</v>
      </c>
      <c r="O22" s="123" t="s">
        <v>51</v>
      </c>
      <c r="P22" s="123">
        <v>50</v>
      </c>
      <c r="Q22" s="123" t="s">
        <v>51</v>
      </c>
      <c r="R22" s="123">
        <v>2</v>
      </c>
      <c r="S22" s="124" t="s">
        <v>51</v>
      </c>
      <c r="T22" s="124">
        <v>100</v>
      </c>
      <c r="U22" s="125"/>
      <c r="V22" s="126"/>
      <c r="W22" s="183" t="s">
        <v>103</v>
      </c>
      <c r="X22" s="200" t="s">
        <v>22</v>
      </c>
      <c r="Y22" s="125">
        <f t="shared" si="3"/>
        <v>1</v>
      </c>
      <c r="Z22" s="125" t="s">
        <v>10</v>
      </c>
      <c r="AA22" s="146">
        <f t="shared" si="4"/>
        <v>10.1</v>
      </c>
      <c r="AB22" s="201" t="str">
        <f t="shared" si="7"/>
        <v>Alta</v>
      </c>
      <c r="AC22" s="194">
        <f t="shared" si="5"/>
        <v>10.1</v>
      </c>
      <c r="AD22" s="151"/>
      <c r="AE22" s="127" t="s">
        <v>875</v>
      </c>
      <c r="AF22" s="127" t="s">
        <v>140</v>
      </c>
      <c r="AG22" s="127" t="s">
        <v>100</v>
      </c>
      <c r="AH22" s="127" t="s">
        <v>197</v>
      </c>
      <c r="AI22" s="128" t="s">
        <v>876</v>
      </c>
    </row>
    <row r="23" spans="1:35" ht="28.5" x14ac:dyDescent="0.25">
      <c r="A23" s="600" t="s">
        <v>249</v>
      </c>
      <c r="B23" s="601"/>
      <c r="C23" s="604">
        <v>6</v>
      </c>
      <c r="D23" s="605" t="s">
        <v>250</v>
      </c>
      <c r="E23" s="673" t="s">
        <v>251</v>
      </c>
      <c r="F23" s="694" t="s">
        <v>75</v>
      </c>
      <c r="G23" s="692" t="s">
        <v>75</v>
      </c>
      <c r="H23" s="752" t="s">
        <v>12</v>
      </c>
      <c r="I23" s="265">
        <f t="shared" si="0"/>
        <v>1.9</v>
      </c>
      <c r="J23" s="723" t="s">
        <v>10</v>
      </c>
      <c r="K23" s="147">
        <f t="shared" si="1"/>
        <v>10.1</v>
      </c>
      <c r="L23" s="753" t="str">
        <f t="shared" si="6"/>
        <v>Alta</v>
      </c>
      <c r="M23" s="212">
        <f t="shared" si="2"/>
        <v>19.189999999999998</v>
      </c>
      <c r="N23" s="268" t="s">
        <v>252</v>
      </c>
      <c r="O23" s="98" t="s">
        <v>51</v>
      </c>
      <c r="P23" s="98">
        <v>50</v>
      </c>
      <c r="Q23" s="98" t="s">
        <v>51</v>
      </c>
      <c r="R23" s="98">
        <v>2</v>
      </c>
      <c r="S23" s="99" t="s">
        <v>51</v>
      </c>
      <c r="T23" s="99">
        <v>100</v>
      </c>
      <c r="U23" s="265"/>
      <c r="V23" s="100"/>
      <c r="W23" s="184" t="s">
        <v>99</v>
      </c>
      <c r="X23" s="752" t="s">
        <v>12</v>
      </c>
      <c r="Y23" s="265">
        <f t="shared" si="3"/>
        <v>1.9</v>
      </c>
      <c r="Z23" s="723" t="s">
        <v>10</v>
      </c>
      <c r="AA23" s="147">
        <f t="shared" si="4"/>
        <v>10.1</v>
      </c>
      <c r="AB23" s="753" t="str">
        <f t="shared" si="7"/>
        <v>Alta</v>
      </c>
      <c r="AC23" s="195">
        <f t="shared" si="5"/>
        <v>19.189999999999998</v>
      </c>
      <c r="AD23" s="754" t="s">
        <v>703</v>
      </c>
      <c r="AE23" s="748" t="s">
        <v>190</v>
      </c>
      <c r="AF23" s="748" t="s">
        <v>877</v>
      </c>
      <c r="AG23" s="748" t="s">
        <v>878</v>
      </c>
      <c r="AH23" s="748" t="s">
        <v>197</v>
      </c>
      <c r="AI23" s="750" t="s">
        <v>879</v>
      </c>
    </row>
    <row r="24" spans="1:35" ht="29.25" thickBot="1" x14ac:dyDescent="0.3">
      <c r="A24" s="602"/>
      <c r="B24" s="603"/>
      <c r="C24" s="573"/>
      <c r="D24" s="606"/>
      <c r="E24" s="674"/>
      <c r="F24" s="695"/>
      <c r="G24" s="693"/>
      <c r="H24" s="698"/>
      <c r="I24" s="264">
        <f t="shared" si="0"/>
        <v>0</v>
      </c>
      <c r="J24" s="701"/>
      <c r="K24" s="148">
        <f t="shared" si="1"/>
        <v>0</v>
      </c>
      <c r="L24" s="524"/>
      <c r="M24" s="213">
        <f t="shared" si="2"/>
        <v>0</v>
      </c>
      <c r="N24" s="249" t="s">
        <v>256</v>
      </c>
      <c r="O24" s="136" t="s">
        <v>51</v>
      </c>
      <c r="P24" s="136">
        <v>50</v>
      </c>
      <c r="Q24" s="136" t="s">
        <v>51</v>
      </c>
      <c r="R24" s="136">
        <v>2</v>
      </c>
      <c r="S24" s="283" t="s">
        <v>51</v>
      </c>
      <c r="T24" s="283">
        <v>100</v>
      </c>
      <c r="U24" s="264"/>
      <c r="V24" s="137"/>
      <c r="W24" s="185" t="s">
        <v>100</v>
      </c>
      <c r="X24" s="698"/>
      <c r="Y24" s="264">
        <f t="shared" si="3"/>
        <v>0</v>
      </c>
      <c r="Z24" s="701"/>
      <c r="AA24" s="148">
        <f t="shared" si="4"/>
        <v>0</v>
      </c>
      <c r="AB24" s="524"/>
      <c r="AC24" s="196">
        <f t="shared" si="5"/>
        <v>0</v>
      </c>
      <c r="AD24" s="755"/>
      <c r="AE24" s="749"/>
      <c r="AF24" s="749"/>
      <c r="AG24" s="749"/>
      <c r="AH24" s="749"/>
      <c r="AI24" s="751"/>
    </row>
    <row r="25" spans="1:35" ht="57" x14ac:dyDescent="0.25">
      <c r="A25" s="551" t="s">
        <v>260</v>
      </c>
      <c r="B25" s="552"/>
      <c r="C25" s="592">
        <v>7</v>
      </c>
      <c r="D25" s="598" t="s">
        <v>261</v>
      </c>
      <c r="E25" s="636" t="s">
        <v>57</v>
      </c>
      <c r="F25" s="289" t="s">
        <v>262</v>
      </c>
      <c r="G25" s="245" t="s">
        <v>88</v>
      </c>
      <c r="H25" s="568" t="s">
        <v>22</v>
      </c>
      <c r="I25" s="271">
        <f t="shared" si="0"/>
        <v>1</v>
      </c>
      <c r="J25" s="569" t="s">
        <v>13</v>
      </c>
      <c r="K25" s="274">
        <f t="shared" si="1"/>
        <v>20.100000000000001</v>
      </c>
      <c r="L25" s="550" t="str">
        <f t="shared" si="6"/>
        <v>Extrema</v>
      </c>
      <c r="M25" s="208">
        <f t="shared" si="2"/>
        <v>20.100000000000001</v>
      </c>
      <c r="N25" s="281" t="s">
        <v>718</v>
      </c>
      <c r="O25" s="101" t="s">
        <v>51</v>
      </c>
      <c r="P25" s="101">
        <v>50</v>
      </c>
      <c r="Q25" s="101" t="s">
        <v>51</v>
      </c>
      <c r="R25" s="101">
        <v>2</v>
      </c>
      <c r="S25" s="102" t="s">
        <v>51</v>
      </c>
      <c r="T25" s="102">
        <v>100</v>
      </c>
      <c r="U25" s="271"/>
      <c r="V25" s="230"/>
      <c r="W25" s="180" t="s">
        <v>101</v>
      </c>
      <c r="X25" s="568" t="s">
        <v>22</v>
      </c>
      <c r="Y25" s="271">
        <f t="shared" si="3"/>
        <v>1</v>
      </c>
      <c r="Z25" s="569" t="s">
        <v>13</v>
      </c>
      <c r="AA25" s="274">
        <f t="shared" si="4"/>
        <v>20.100000000000001</v>
      </c>
      <c r="AB25" s="550" t="str">
        <f t="shared" si="7"/>
        <v>Extrema</v>
      </c>
      <c r="AC25" s="191">
        <f t="shared" si="5"/>
        <v>20.100000000000001</v>
      </c>
      <c r="AD25" s="690" t="s">
        <v>123</v>
      </c>
      <c r="AE25" s="138" t="s">
        <v>151</v>
      </c>
      <c r="AF25" s="138" t="s">
        <v>160</v>
      </c>
      <c r="AG25" s="138" t="s">
        <v>101</v>
      </c>
      <c r="AH25" s="138" t="s">
        <v>132</v>
      </c>
      <c r="AI25" s="750" t="s">
        <v>880</v>
      </c>
    </row>
    <row r="26" spans="1:35" ht="71.25" x14ac:dyDescent="0.25">
      <c r="A26" s="553"/>
      <c r="B26" s="554"/>
      <c r="C26" s="526"/>
      <c r="D26" s="518"/>
      <c r="E26" s="519"/>
      <c r="F26" s="290" t="s">
        <v>267</v>
      </c>
      <c r="G26" s="255" t="s">
        <v>86</v>
      </c>
      <c r="H26" s="521"/>
      <c r="I26" s="272">
        <f t="shared" si="0"/>
        <v>0</v>
      </c>
      <c r="J26" s="522"/>
      <c r="K26" s="275">
        <f t="shared" si="1"/>
        <v>0</v>
      </c>
      <c r="L26" s="527"/>
      <c r="M26" s="209">
        <f t="shared" si="2"/>
        <v>0</v>
      </c>
      <c r="N26" s="225" t="s">
        <v>719</v>
      </c>
      <c r="O26" s="87" t="s">
        <v>51</v>
      </c>
      <c r="P26" s="87">
        <v>50</v>
      </c>
      <c r="Q26" s="87" t="s">
        <v>51</v>
      </c>
      <c r="R26" s="87">
        <v>2</v>
      </c>
      <c r="S26" s="282" t="s">
        <v>51</v>
      </c>
      <c r="T26" s="282">
        <v>100</v>
      </c>
      <c r="U26" s="272" t="s">
        <v>51</v>
      </c>
      <c r="V26" s="231">
        <v>100</v>
      </c>
      <c r="W26" s="177" t="s">
        <v>102</v>
      </c>
      <c r="X26" s="521"/>
      <c r="Y26" s="272">
        <f t="shared" si="3"/>
        <v>0</v>
      </c>
      <c r="Z26" s="522"/>
      <c r="AA26" s="275">
        <f t="shared" si="4"/>
        <v>0</v>
      </c>
      <c r="AB26" s="527"/>
      <c r="AC26" s="192">
        <f t="shared" si="5"/>
        <v>0</v>
      </c>
      <c r="AD26" s="531"/>
      <c r="AE26" s="89" t="s">
        <v>150</v>
      </c>
      <c r="AF26" s="89" t="s">
        <v>130</v>
      </c>
      <c r="AG26" s="89" t="s">
        <v>131</v>
      </c>
      <c r="AH26" s="89" t="s">
        <v>132</v>
      </c>
      <c r="AI26" s="751"/>
    </row>
    <row r="27" spans="1:35" ht="42.75" x14ac:dyDescent="0.25">
      <c r="A27" s="553"/>
      <c r="B27" s="554"/>
      <c r="C27" s="526"/>
      <c r="D27" s="518"/>
      <c r="E27" s="519"/>
      <c r="F27" s="563" t="s">
        <v>271</v>
      </c>
      <c r="G27" s="255" t="s">
        <v>106</v>
      </c>
      <c r="H27" s="521"/>
      <c r="I27" s="272">
        <f t="shared" si="0"/>
        <v>0</v>
      </c>
      <c r="J27" s="522"/>
      <c r="K27" s="275">
        <f t="shared" si="1"/>
        <v>0</v>
      </c>
      <c r="L27" s="527"/>
      <c r="M27" s="209">
        <f t="shared" si="2"/>
        <v>0</v>
      </c>
      <c r="N27" s="225" t="s">
        <v>720</v>
      </c>
      <c r="O27" s="87" t="s">
        <v>51</v>
      </c>
      <c r="P27" s="87">
        <v>50</v>
      </c>
      <c r="Q27" s="87" t="s">
        <v>51</v>
      </c>
      <c r="R27" s="87">
        <v>2</v>
      </c>
      <c r="S27" s="282" t="s">
        <v>51</v>
      </c>
      <c r="T27" s="282">
        <v>100</v>
      </c>
      <c r="U27" s="272"/>
      <c r="V27" s="231"/>
      <c r="W27" s="177" t="s">
        <v>99</v>
      </c>
      <c r="X27" s="521"/>
      <c r="Y27" s="272">
        <f t="shared" si="3"/>
        <v>0</v>
      </c>
      <c r="Z27" s="522"/>
      <c r="AA27" s="275">
        <f t="shared" si="4"/>
        <v>0</v>
      </c>
      <c r="AB27" s="527"/>
      <c r="AC27" s="192">
        <f t="shared" si="5"/>
        <v>0</v>
      </c>
      <c r="AD27" s="531"/>
      <c r="AE27" s="89" t="s">
        <v>134</v>
      </c>
      <c r="AF27" s="89" t="s">
        <v>135</v>
      </c>
      <c r="AG27" s="89" t="s">
        <v>99</v>
      </c>
      <c r="AH27" s="89" t="s">
        <v>129</v>
      </c>
      <c r="AI27" s="751"/>
    </row>
    <row r="28" spans="1:35" ht="99.75" x14ac:dyDescent="0.25">
      <c r="A28" s="553"/>
      <c r="B28" s="554"/>
      <c r="C28" s="526"/>
      <c r="D28" s="518"/>
      <c r="E28" s="519"/>
      <c r="F28" s="563"/>
      <c r="G28" s="255"/>
      <c r="H28" s="521"/>
      <c r="I28" s="272">
        <f t="shared" si="0"/>
        <v>0</v>
      </c>
      <c r="J28" s="522"/>
      <c r="K28" s="275">
        <f t="shared" si="1"/>
        <v>0</v>
      </c>
      <c r="L28" s="527"/>
      <c r="M28" s="209">
        <f t="shared" si="2"/>
        <v>0</v>
      </c>
      <c r="N28" s="225" t="s">
        <v>721</v>
      </c>
      <c r="O28" s="87" t="s">
        <v>51</v>
      </c>
      <c r="P28" s="87">
        <v>50</v>
      </c>
      <c r="Q28" s="87" t="s">
        <v>51</v>
      </c>
      <c r="R28" s="87">
        <v>2</v>
      </c>
      <c r="S28" s="282" t="s">
        <v>51</v>
      </c>
      <c r="T28" s="282">
        <v>100</v>
      </c>
      <c r="U28" s="272"/>
      <c r="V28" s="231"/>
      <c r="W28" s="177" t="s">
        <v>100</v>
      </c>
      <c r="X28" s="521"/>
      <c r="Y28" s="272">
        <f t="shared" si="3"/>
        <v>0</v>
      </c>
      <c r="Z28" s="522"/>
      <c r="AA28" s="275">
        <f t="shared" si="4"/>
        <v>0</v>
      </c>
      <c r="AB28" s="527"/>
      <c r="AC28" s="192">
        <f t="shared" si="5"/>
        <v>0</v>
      </c>
      <c r="AD28" s="531"/>
      <c r="AE28" s="89" t="s">
        <v>154</v>
      </c>
      <c r="AF28" s="89" t="s">
        <v>133</v>
      </c>
      <c r="AG28" s="89" t="s">
        <v>100</v>
      </c>
      <c r="AH28" s="89" t="s">
        <v>129</v>
      </c>
      <c r="AI28" s="756"/>
    </row>
    <row r="29" spans="1:35" ht="58.5" x14ac:dyDescent="0.25">
      <c r="A29" s="553"/>
      <c r="B29" s="554"/>
      <c r="C29" s="548">
        <v>8</v>
      </c>
      <c r="D29" s="548" t="s">
        <v>278</v>
      </c>
      <c r="E29" s="607" t="s">
        <v>57</v>
      </c>
      <c r="F29" s="256" t="s">
        <v>279</v>
      </c>
      <c r="G29" s="255" t="s">
        <v>89</v>
      </c>
      <c r="H29" s="521" t="s">
        <v>22</v>
      </c>
      <c r="I29" s="272">
        <f t="shared" si="0"/>
        <v>1</v>
      </c>
      <c r="J29" s="522" t="s">
        <v>13</v>
      </c>
      <c r="K29" s="275">
        <f t="shared" si="1"/>
        <v>20.100000000000001</v>
      </c>
      <c r="L29" s="527" t="str">
        <f t="shared" si="6"/>
        <v>Extrema</v>
      </c>
      <c r="M29" s="209">
        <f t="shared" si="2"/>
        <v>20.100000000000001</v>
      </c>
      <c r="N29" s="91" t="s">
        <v>869</v>
      </c>
      <c r="O29" s="87" t="s">
        <v>51</v>
      </c>
      <c r="P29" s="87">
        <v>50</v>
      </c>
      <c r="Q29" s="87" t="s">
        <v>51</v>
      </c>
      <c r="R29" s="87">
        <v>2</v>
      </c>
      <c r="S29" s="282" t="s">
        <v>51</v>
      </c>
      <c r="T29" s="282">
        <v>100</v>
      </c>
      <c r="U29" s="272"/>
      <c r="V29" s="231"/>
      <c r="W29" s="177" t="s">
        <v>101</v>
      </c>
      <c r="X29" s="521" t="s">
        <v>22</v>
      </c>
      <c r="Y29" s="272">
        <f t="shared" si="3"/>
        <v>1</v>
      </c>
      <c r="Z29" s="522" t="s">
        <v>13</v>
      </c>
      <c r="AA29" s="275">
        <f t="shared" si="4"/>
        <v>20.100000000000001</v>
      </c>
      <c r="AB29" s="527" t="str">
        <f t="shared" si="7"/>
        <v>Extrema</v>
      </c>
      <c r="AC29" s="192">
        <f t="shared" si="5"/>
        <v>20.100000000000001</v>
      </c>
      <c r="AD29" s="531" t="s">
        <v>123</v>
      </c>
      <c r="AE29" s="89" t="s">
        <v>128</v>
      </c>
      <c r="AF29" s="89" t="s">
        <v>170</v>
      </c>
      <c r="AG29" s="89" t="s">
        <v>125</v>
      </c>
      <c r="AH29" s="89" t="s">
        <v>129</v>
      </c>
      <c r="AI29" s="721" t="s">
        <v>169</v>
      </c>
    </row>
    <row r="30" spans="1:35" ht="71.25" x14ac:dyDescent="0.25">
      <c r="A30" s="553"/>
      <c r="B30" s="554"/>
      <c r="C30" s="548"/>
      <c r="D30" s="548"/>
      <c r="E30" s="607"/>
      <c r="F30" s="256" t="s">
        <v>722</v>
      </c>
      <c r="G30" s="255" t="s">
        <v>76</v>
      </c>
      <c r="H30" s="521"/>
      <c r="I30" s="272">
        <f t="shared" si="0"/>
        <v>0</v>
      </c>
      <c r="J30" s="522"/>
      <c r="K30" s="275">
        <f t="shared" si="1"/>
        <v>0</v>
      </c>
      <c r="L30" s="527"/>
      <c r="M30" s="209">
        <f t="shared" si="2"/>
        <v>0</v>
      </c>
      <c r="N30" s="284" t="s">
        <v>723</v>
      </c>
      <c r="O30" s="87" t="s">
        <v>51</v>
      </c>
      <c r="P30" s="87">
        <v>50</v>
      </c>
      <c r="Q30" s="87" t="s">
        <v>51</v>
      </c>
      <c r="R30" s="87">
        <v>2</v>
      </c>
      <c r="S30" s="282" t="s">
        <v>51</v>
      </c>
      <c r="T30" s="282">
        <v>100</v>
      </c>
      <c r="U30" s="272" t="s">
        <v>51</v>
      </c>
      <c r="V30" s="297">
        <v>100</v>
      </c>
      <c r="W30" s="177" t="s">
        <v>102</v>
      </c>
      <c r="X30" s="521"/>
      <c r="Y30" s="272">
        <f t="shared" si="3"/>
        <v>0</v>
      </c>
      <c r="Z30" s="522"/>
      <c r="AA30" s="275">
        <f t="shared" si="4"/>
        <v>0</v>
      </c>
      <c r="AB30" s="527"/>
      <c r="AC30" s="192">
        <f t="shared" si="5"/>
        <v>0</v>
      </c>
      <c r="AD30" s="531"/>
      <c r="AE30" s="89" t="s">
        <v>150</v>
      </c>
      <c r="AF30" s="89" t="s">
        <v>130</v>
      </c>
      <c r="AG30" s="89" t="s">
        <v>131</v>
      </c>
      <c r="AH30" s="89" t="s">
        <v>132</v>
      </c>
      <c r="AI30" s="751"/>
    </row>
    <row r="31" spans="1:35" ht="85.5" x14ac:dyDescent="0.25">
      <c r="A31" s="553"/>
      <c r="B31" s="554"/>
      <c r="C31" s="548"/>
      <c r="D31" s="548"/>
      <c r="E31" s="607"/>
      <c r="F31" s="256"/>
      <c r="G31" s="255" t="s">
        <v>75</v>
      </c>
      <c r="H31" s="521"/>
      <c r="I31" s="272">
        <f t="shared" si="0"/>
        <v>0</v>
      </c>
      <c r="J31" s="522"/>
      <c r="K31" s="275">
        <f t="shared" si="1"/>
        <v>0</v>
      </c>
      <c r="L31" s="527"/>
      <c r="M31" s="209">
        <f t="shared" si="2"/>
        <v>0</v>
      </c>
      <c r="N31" s="284" t="s">
        <v>724</v>
      </c>
      <c r="O31" s="87" t="s">
        <v>51</v>
      </c>
      <c r="P31" s="87">
        <v>50</v>
      </c>
      <c r="Q31" s="87" t="s">
        <v>51</v>
      </c>
      <c r="R31" s="87">
        <v>2</v>
      </c>
      <c r="S31" s="282" t="s">
        <v>51</v>
      </c>
      <c r="T31" s="282">
        <v>100</v>
      </c>
      <c r="U31" s="272"/>
      <c r="V31" s="297"/>
      <c r="W31" s="177" t="s">
        <v>99</v>
      </c>
      <c r="X31" s="521"/>
      <c r="Y31" s="272">
        <f t="shared" si="3"/>
        <v>0</v>
      </c>
      <c r="Z31" s="522"/>
      <c r="AA31" s="275">
        <f t="shared" si="4"/>
        <v>0</v>
      </c>
      <c r="AB31" s="527"/>
      <c r="AC31" s="192">
        <f t="shared" si="5"/>
        <v>0</v>
      </c>
      <c r="AD31" s="531"/>
      <c r="AE31" s="89" t="s">
        <v>134</v>
      </c>
      <c r="AF31" s="89" t="s">
        <v>135</v>
      </c>
      <c r="AG31" s="89" t="s">
        <v>99</v>
      </c>
      <c r="AH31" s="89" t="s">
        <v>129</v>
      </c>
      <c r="AI31" s="756"/>
    </row>
    <row r="32" spans="1:35" ht="99.75" x14ac:dyDescent="0.25">
      <c r="A32" s="553"/>
      <c r="B32" s="554"/>
      <c r="C32" s="542">
        <v>9</v>
      </c>
      <c r="D32" s="537" t="s">
        <v>284</v>
      </c>
      <c r="E32" s="544" t="s">
        <v>57</v>
      </c>
      <c r="F32" s="290" t="s">
        <v>725</v>
      </c>
      <c r="G32" s="255" t="s">
        <v>76</v>
      </c>
      <c r="H32" s="521" t="s">
        <v>12</v>
      </c>
      <c r="I32" s="272">
        <f t="shared" si="0"/>
        <v>1.9</v>
      </c>
      <c r="J32" s="522" t="s">
        <v>13</v>
      </c>
      <c r="K32" s="275">
        <f t="shared" si="1"/>
        <v>20.100000000000001</v>
      </c>
      <c r="L32" s="527" t="str">
        <f t="shared" si="6"/>
        <v>Extrema</v>
      </c>
      <c r="M32" s="209">
        <f t="shared" si="2"/>
        <v>38.19</v>
      </c>
      <c r="N32" s="284" t="s">
        <v>726</v>
      </c>
      <c r="O32" s="87" t="s">
        <v>51</v>
      </c>
      <c r="P32" s="87">
        <v>50</v>
      </c>
      <c r="Q32" s="87" t="s">
        <v>51</v>
      </c>
      <c r="R32" s="87">
        <v>2</v>
      </c>
      <c r="S32" s="282" t="s">
        <v>51</v>
      </c>
      <c r="T32" s="282">
        <v>100</v>
      </c>
      <c r="U32" s="272"/>
      <c r="V32" s="297"/>
      <c r="W32" s="177" t="s">
        <v>100</v>
      </c>
      <c r="X32" s="521" t="s">
        <v>22</v>
      </c>
      <c r="Y32" s="272">
        <f t="shared" si="3"/>
        <v>1</v>
      </c>
      <c r="Z32" s="522" t="s">
        <v>13</v>
      </c>
      <c r="AA32" s="275">
        <f t="shared" si="4"/>
        <v>20.100000000000001</v>
      </c>
      <c r="AB32" s="527" t="str">
        <f t="shared" si="7"/>
        <v>Extrema</v>
      </c>
      <c r="AC32" s="192">
        <f t="shared" si="5"/>
        <v>20.100000000000001</v>
      </c>
      <c r="AD32" s="531" t="s">
        <v>123</v>
      </c>
      <c r="AE32" s="89" t="s">
        <v>154</v>
      </c>
      <c r="AF32" s="89" t="s">
        <v>133</v>
      </c>
      <c r="AG32" s="89" t="s">
        <v>100</v>
      </c>
      <c r="AH32" s="89" t="s">
        <v>129</v>
      </c>
      <c r="AI32" s="721" t="s">
        <v>879</v>
      </c>
    </row>
    <row r="33" spans="1:35" ht="71.25" x14ac:dyDescent="0.25">
      <c r="A33" s="553"/>
      <c r="B33" s="554"/>
      <c r="C33" s="542"/>
      <c r="D33" s="537"/>
      <c r="E33" s="544"/>
      <c r="F33" s="256" t="s">
        <v>727</v>
      </c>
      <c r="G33" s="255" t="s">
        <v>97</v>
      </c>
      <c r="H33" s="521"/>
      <c r="I33" s="272">
        <f t="shared" si="0"/>
        <v>0</v>
      </c>
      <c r="J33" s="522"/>
      <c r="K33" s="275">
        <f t="shared" si="1"/>
        <v>0</v>
      </c>
      <c r="L33" s="527"/>
      <c r="M33" s="209">
        <f t="shared" si="2"/>
        <v>0</v>
      </c>
      <c r="N33" s="284" t="s">
        <v>881</v>
      </c>
      <c r="O33" s="87" t="s">
        <v>51</v>
      </c>
      <c r="P33" s="87">
        <v>50</v>
      </c>
      <c r="Q33" s="87" t="s">
        <v>51</v>
      </c>
      <c r="R33" s="87">
        <v>2</v>
      </c>
      <c r="S33" s="282" t="s">
        <v>51</v>
      </c>
      <c r="T33" s="282">
        <v>100</v>
      </c>
      <c r="U33" s="272"/>
      <c r="V33" s="297"/>
      <c r="W33" s="177" t="s">
        <v>102</v>
      </c>
      <c r="X33" s="521"/>
      <c r="Y33" s="272">
        <f t="shared" si="3"/>
        <v>0</v>
      </c>
      <c r="Z33" s="522"/>
      <c r="AA33" s="275">
        <f t="shared" si="4"/>
        <v>0</v>
      </c>
      <c r="AB33" s="527"/>
      <c r="AC33" s="192">
        <f t="shared" si="5"/>
        <v>0</v>
      </c>
      <c r="AD33" s="531"/>
      <c r="AE33" s="89" t="s">
        <v>128</v>
      </c>
      <c r="AF33" s="89" t="s">
        <v>170</v>
      </c>
      <c r="AG33" s="89" t="s">
        <v>125</v>
      </c>
      <c r="AH33" s="89" t="s">
        <v>129</v>
      </c>
      <c r="AI33" s="756"/>
    </row>
    <row r="34" spans="1:35" ht="71.25" x14ac:dyDescent="0.25">
      <c r="A34" s="553"/>
      <c r="B34" s="554"/>
      <c r="C34" s="231">
        <v>10</v>
      </c>
      <c r="D34" s="284" t="s">
        <v>289</v>
      </c>
      <c r="E34" s="247" t="s">
        <v>57</v>
      </c>
      <c r="F34" s="290" t="s">
        <v>290</v>
      </c>
      <c r="G34" s="255" t="s">
        <v>88</v>
      </c>
      <c r="H34" s="270" t="s">
        <v>15</v>
      </c>
      <c r="I34" s="272">
        <f t="shared" si="0"/>
        <v>3</v>
      </c>
      <c r="J34" s="272" t="s">
        <v>10</v>
      </c>
      <c r="K34" s="275">
        <f t="shared" si="1"/>
        <v>10.1</v>
      </c>
      <c r="L34" s="251" t="str">
        <f t="shared" si="6"/>
        <v>Extrema</v>
      </c>
      <c r="M34" s="209">
        <f t="shared" si="2"/>
        <v>30.299999999999997</v>
      </c>
      <c r="N34" s="284" t="s">
        <v>728</v>
      </c>
      <c r="O34" s="87" t="s">
        <v>51</v>
      </c>
      <c r="P34" s="87">
        <v>50</v>
      </c>
      <c r="Q34" s="87" t="s">
        <v>51</v>
      </c>
      <c r="R34" s="87">
        <v>2</v>
      </c>
      <c r="S34" s="282" t="s">
        <v>51</v>
      </c>
      <c r="T34" s="282">
        <v>100</v>
      </c>
      <c r="U34" s="272"/>
      <c r="V34" s="297"/>
      <c r="W34" s="177" t="s">
        <v>100</v>
      </c>
      <c r="X34" s="270" t="s">
        <v>22</v>
      </c>
      <c r="Y34" s="272">
        <f t="shared" si="3"/>
        <v>1</v>
      </c>
      <c r="Z34" s="272" t="s">
        <v>10</v>
      </c>
      <c r="AA34" s="275">
        <f t="shared" si="4"/>
        <v>10.1</v>
      </c>
      <c r="AB34" s="251" t="str">
        <f t="shared" si="7"/>
        <v>Alta</v>
      </c>
      <c r="AC34" s="192">
        <f t="shared" si="5"/>
        <v>10.1</v>
      </c>
      <c r="AD34" s="114" t="s">
        <v>123</v>
      </c>
      <c r="AE34" s="89" t="s">
        <v>166</v>
      </c>
      <c r="AF34" s="89" t="s">
        <v>171</v>
      </c>
      <c r="AG34" s="89" t="s">
        <v>100</v>
      </c>
      <c r="AH34" s="89" t="s">
        <v>136</v>
      </c>
      <c r="AI34" s="247" t="s">
        <v>879</v>
      </c>
    </row>
    <row r="35" spans="1:35" ht="57" x14ac:dyDescent="0.25">
      <c r="A35" s="553"/>
      <c r="B35" s="554"/>
      <c r="C35" s="542">
        <v>11</v>
      </c>
      <c r="D35" s="534" t="s">
        <v>729</v>
      </c>
      <c r="E35" s="532" t="s">
        <v>57</v>
      </c>
      <c r="F35" s="290" t="s">
        <v>292</v>
      </c>
      <c r="G35" s="255" t="s">
        <v>75</v>
      </c>
      <c r="H35" s="521" t="s">
        <v>22</v>
      </c>
      <c r="I35" s="272">
        <f t="shared" si="0"/>
        <v>1</v>
      </c>
      <c r="J35" s="522" t="s">
        <v>10</v>
      </c>
      <c r="K35" s="275">
        <f t="shared" si="1"/>
        <v>10.1</v>
      </c>
      <c r="L35" s="527" t="str">
        <f t="shared" si="6"/>
        <v>Alta</v>
      </c>
      <c r="M35" s="209">
        <f t="shared" si="2"/>
        <v>10.1</v>
      </c>
      <c r="N35" s="608" t="s">
        <v>870</v>
      </c>
      <c r="O35" s="87" t="s">
        <v>51</v>
      </c>
      <c r="P35" s="87">
        <v>50</v>
      </c>
      <c r="Q35" s="87" t="s">
        <v>51</v>
      </c>
      <c r="R35" s="87">
        <v>2</v>
      </c>
      <c r="S35" s="282" t="s">
        <v>51</v>
      </c>
      <c r="T35" s="282">
        <v>100</v>
      </c>
      <c r="U35" s="272" t="s">
        <v>51</v>
      </c>
      <c r="V35" s="297">
        <v>100</v>
      </c>
      <c r="W35" s="177" t="s">
        <v>101</v>
      </c>
      <c r="X35" s="521" t="s">
        <v>22</v>
      </c>
      <c r="Y35" s="272">
        <f t="shared" si="3"/>
        <v>1</v>
      </c>
      <c r="Z35" s="522" t="s">
        <v>10</v>
      </c>
      <c r="AA35" s="275">
        <f t="shared" si="4"/>
        <v>10.1</v>
      </c>
      <c r="AB35" s="527" t="str">
        <f t="shared" si="7"/>
        <v>Alta</v>
      </c>
      <c r="AC35" s="192">
        <f t="shared" si="5"/>
        <v>10.1</v>
      </c>
      <c r="AD35" s="531" t="s">
        <v>703</v>
      </c>
      <c r="AE35" s="89" t="s">
        <v>157</v>
      </c>
      <c r="AF35" s="89" t="s">
        <v>126</v>
      </c>
      <c r="AG35" s="89" t="s">
        <v>101</v>
      </c>
      <c r="AH35" s="89" t="s">
        <v>132</v>
      </c>
      <c r="AI35" s="721" t="s">
        <v>879</v>
      </c>
    </row>
    <row r="36" spans="1:35" ht="28.5" x14ac:dyDescent="0.25">
      <c r="A36" s="553"/>
      <c r="B36" s="554"/>
      <c r="C36" s="542"/>
      <c r="D36" s="534"/>
      <c r="E36" s="532"/>
      <c r="F36" s="290" t="s">
        <v>300</v>
      </c>
      <c r="G36" s="255" t="s">
        <v>97</v>
      </c>
      <c r="H36" s="521"/>
      <c r="I36" s="272">
        <f t="shared" si="0"/>
        <v>0</v>
      </c>
      <c r="J36" s="522"/>
      <c r="K36" s="275">
        <f t="shared" si="1"/>
        <v>0</v>
      </c>
      <c r="L36" s="527"/>
      <c r="M36" s="209">
        <f t="shared" si="2"/>
        <v>0</v>
      </c>
      <c r="N36" s="608"/>
      <c r="O36" s="87" t="s">
        <v>51</v>
      </c>
      <c r="P36" s="87">
        <v>50</v>
      </c>
      <c r="Q36" s="87" t="s">
        <v>51</v>
      </c>
      <c r="R36" s="87">
        <v>2</v>
      </c>
      <c r="S36" s="282" t="s">
        <v>51</v>
      </c>
      <c r="T36" s="282">
        <v>100</v>
      </c>
      <c r="U36" s="272"/>
      <c r="V36" s="297"/>
      <c r="W36" s="177" t="s">
        <v>101</v>
      </c>
      <c r="X36" s="521"/>
      <c r="Y36" s="272">
        <f t="shared" si="3"/>
        <v>0</v>
      </c>
      <c r="Z36" s="522"/>
      <c r="AA36" s="275">
        <f t="shared" si="4"/>
        <v>0</v>
      </c>
      <c r="AB36" s="527"/>
      <c r="AC36" s="192">
        <f t="shared" si="5"/>
        <v>0</v>
      </c>
      <c r="AD36" s="531"/>
      <c r="AE36" s="89" t="s">
        <v>152</v>
      </c>
      <c r="AF36" s="89" t="s">
        <v>126</v>
      </c>
      <c r="AG36" s="89" t="s">
        <v>153</v>
      </c>
      <c r="AH36" s="89" t="s">
        <v>132</v>
      </c>
      <c r="AI36" s="751"/>
    </row>
    <row r="37" spans="1:35" ht="114" x14ac:dyDescent="0.25">
      <c r="A37" s="553"/>
      <c r="B37" s="554"/>
      <c r="C37" s="542"/>
      <c r="D37" s="534"/>
      <c r="E37" s="532"/>
      <c r="F37" s="290" t="s">
        <v>301</v>
      </c>
      <c r="G37" s="255" t="s">
        <v>86</v>
      </c>
      <c r="H37" s="521"/>
      <c r="I37" s="272">
        <f t="shared" si="0"/>
        <v>0</v>
      </c>
      <c r="J37" s="522"/>
      <c r="K37" s="275">
        <f t="shared" si="1"/>
        <v>0</v>
      </c>
      <c r="L37" s="527"/>
      <c r="M37" s="209">
        <f t="shared" si="2"/>
        <v>0</v>
      </c>
      <c r="N37" s="608"/>
      <c r="O37" s="87" t="s">
        <v>51</v>
      </c>
      <c r="P37" s="87">
        <v>50</v>
      </c>
      <c r="Q37" s="87" t="s">
        <v>51</v>
      </c>
      <c r="R37" s="87">
        <v>2</v>
      </c>
      <c r="S37" s="282" t="s">
        <v>51</v>
      </c>
      <c r="T37" s="282">
        <v>100</v>
      </c>
      <c r="U37" s="272"/>
      <c r="V37" s="297"/>
      <c r="W37" s="177" t="s">
        <v>101</v>
      </c>
      <c r="X37" s="521"/>
      <c r="Y37" s="272">
        <f t="shared" si="3"/>
        <v>0</v>
      </c>
      <c r="Z37" s="522"/>
      <c r="AA37" s="275">
        <f t="shared" si="4"/>
        <v>0</v>
      </c>
      <c r="AB37" s="527"/>
      <c r="AC37" s="192">
        <f t="shared" si="5"/>
        <v>0</v>
      </c>
      <c r="AD37" s="531"/>
      <c r="AE37" s="284" t="s">
        <v>142</v>
      </c>
      <c r="AF37" s="89" t="s">
        <v>143</v>
      </c>
      <c r="AG37" s="89" t="s">
        <v>101</v>
      </c>
      <c r="AH37" s="89" t="s">
        <v>132</v>
      </c>
      <c r="AI37" s="756"/>
    </row>
    <row r="38" spans="1:35" ht="99.75" x14ac:dyDescent="0.25">
      <c r="A38" s="553"/>
      <c r="B38" s="554"/>
      <c r="C38" s="548">
        <v>12</v>
      </c>
      <c r="D38" s="518" t="s">
        <v>752</v>
      </c>
      <c r="E38" s="519" t="s">
        <v>57</v>
      </c>
      <c r="F38" s="290" t="s">
        <v>317</v>
      </c>
      <c r="G38" s="255" t="s">
        <v>89</v>
      </c>
      <c r="H38" s="521" t="s">
        <v>15</v>
      </c>
      <c r="I38" s="272">
        <f t="shared" si="0"/>
        <v>3</v>
      </c>
      <c r="J38" s="522" t="s">
        <v>13</v>
      </c>
      <c r="K38" s="275">
        <f t="shared" si="1"/>
        <v>20.100000000000001</v>
      </c>
      <c r="L38" s="527" t="str">
        <f t="shared" si="6"/>
        <v>Extrema</v>
      </c>
      <c r="M38" s="209">
        <f t="shared" si="2"/>
        <v>60.300000000000004</v>
      </c>
      <c r="N38" s="284" t="s">
        <v>730</v>
      </c>
      <c r="O38" s="87" t="s">
        <v>51</v>
      </c>
      <c r="P38" s="87">
        <v>50</v>
      </c>
      <c r="Q38" s="87" t="s">
        <v>51</v>
      </c>
      <c r="R38" s="87">
        <v>2</v>
      </c>
      <c r="S38" s="282" t="s">
        <v>51</v>
      </c>
      <c r="T38" s="282">
        <v>100</v>
      </c>
      <c r="U38" s="272"/>
      <c r="V38" s="297"/>
      <c r="W38" s="177" t="s">
        <v>100</v>
      </c>
      <c r="X38" s="521" t="s">
        <v>22</v>
      </c>
      <c r="Y38" s="272">
        <f t="shared" si="3"/>
        <v>1</v>
      </c>
      <c r="Z38" s="522" t="s">
        <v>13</v>
      </c>
      <c r="AA38" s="275">
        <f t="shared" si="4"/>
        <v>20.100000000000001</v>
      </c>
      <c r="AB38" s="527" t="str">
        <f t="shared" si="7"/>
        <v>Extrema</v>
      </c>
      <c r="AC38" s="192">
        <f t="shared" si="5"/>
        <v>20.100000000000001</v>
      </c>
      <c r="AD38" s="531" t="s">
        <v>123</v>
      </c>
      <c r="AE38" s="89" t="s">
        <v>154</v>
      </c>
      <c r="AF38" s="89" t="s">
        <v>133</v>
      </c>
      <c r="AG38" s="89" t="s">
        <v>100</v>
      </c>
      <c r="AH38" s="89" t="s">
        <v>129</v>
      </c>
      <c r="AI38" s="721" t="s">
        <v>169</v>
      </c>
    </row>
    <row r="39" spans="1:35" ht="57" x14ac:dyDescent="0.25">
      <c r="A39" s="553"/>
      <c r="B39" s="554"/>
      <c r="C39" s="548"/>
      <c r="D39" s="518"/>
      <c r="E39" s="519"/>
      <c r="F39" s="290" t="s">
        <v>321</v>
      </c>
      <c r="G39" s="255" t="s">
        <v>76</v>
      </c>
      <c r="H39" s="521"/>
      <c r="I39" s="272">
        <f t="shared" si="0"/>
        <v>0</v>
      </c>
      <c r="J39" s="522"/>
      <c r="K39" s="275">
        <f t="shared" si="1"/>
        <v>0</v>
      </c>
      <c r="L39" s="527"/>
      <c r="M39" s="209">
        <f t="shared" si="2"/>
        <v>0</v>
      </c>
      <c r="N39" s="284" t="s">
        <v>731</v>
      </c>
      <c r="O39" s="87" t="s">
        <v>51</v>
      </c>
      <c r="P39" s="87">
        <v>50</v>
      </c>
      <c r="Q39" s="87" t="s">
        <v>51</v>
      </c>
      <c r="R39" s="87">
        <v>2</v>
      </c>
      <c r="S39" s="282" t="s">
        <v>51</v>
      </c>
      <c r="T39" s="282">
        <v>100</v>
      </c>
      <c r="U39" s="272" t="s">
        <v>51</v>
      </c>
      <c r="V39" s="297">
        <v>100</v>
      </c>
      <c r="W39" s="177" t="s">
        <v>101</v>
      </c>
      <c r="X39" s="521"/>
      <c r="Y39" s="272">
        <f t="shared" si="3"/>
        <v>0</v>
      </c>
      <c r="Z39" s="522"/>
      <c r="AA39" s="275">
        <f t="shared" si="4"/>
        <v>0</v>
      </c>
      <c r="AB39" s="527"/>
      <c r="AC39" s="192">
        <f t="shared" si="5"/>
        <v>0</v>
      </c>
      <c r="AD39" s="531"/>
      <c r="AE39" s="89" t="s">
        <v>148</v>
      </c>
      <c r="AF39" s="89" t="s">
        <v>126</v>
      </c>
      <c r="AG39" s="89" t="s">
        <v>101</v>
      </c>
      <c r="AH39" s="89" t="s">
        <v>149</v>
      </c>
      <c r="AI39" s="751"/>
    </row>
    <row r="40" spans="1:35" ht="85.5" x14ac:dyDescent="0.25">
      <c r="A40" s="553"/>
      <c r="B40" s="554"/>
      <c r="C40" s="548"/>
      <c r="D40" s="518"/>
      <c r="E40" s="519"/>
      <c r="F40" s="256" t="s">
        <v>732</v>
      </c>
      <c r="G40" s="255" t="s">
        <v>75</v>
      </c>
      <c r="H40" s="521"/>
      <c r="I40" s="272">
        <f t="shared" si="0"/>
        <v>0</v>
      </c>
      <c r="J40" s="522"/>
      <c r="K40" s="275">
        <f t="shared" si="1"/>
        <v>0</v>
      </c>
      <c r="L40" s="527"/>
      <c r="M40" s="209">
        <f t="shared" si="2"/>
        <v>0</v>
      </c>
      <c r="N40" s="284" t="s">
        <v>733</v>
      </c>
      <c r="O40" s="87" t="s">
        <v>51</v>
      </c>
      <c r="P40" s="87">
        <v>50</v>
      </c>
      <c r="Q40" s="87" t="s">
        <v>51</v>
      </c>
      <c r="R40" s="87">
        <v>2</v>
      </c>
      <c r="S40" s="282" t="s">
        <v>51</v>
      </c>
      <c r="T40" s="282">
        <v>100</v>
      </c>
      <c r="U40" s="272"/>
      <c r="V40" s="297"/>
      <c r="W40" s="177" t="s">
        <v>102</v>
      </c>
      <c r="X40" s="521"/>
      <c r="Y40" s="272">
        <f t="shared" si="3"/>
        <v>0</v>
      </c>
      <c r="Z40" s="522"/>
      <c r="AA40" s="275">
        <f t="shared" si="4"/>
        <v>0</v>
      </c>
      <c r="AB40" s="527"/>
      <c r="AC40" s="192">
        <f t="shared" si="5"/>
        <v>0</v>
      </c>
      <c r="AD40" s="531"/>
      <c r="AE40" s="89" t="s">
        <v>150</v>
      </c>
      <c r="AF40" s="89" t="s">
        <v>130</v>
      </c>
      <c r="AG40" s="89" t="s">
        <v>131</v>
      </c>
      <c r="AH40" s="89" t="s">
        <v>132</v>
      </c>
      <c r="AI40" s="756"/>
    </row>
    <row r="41" spans="1:35" ht="42.75" x14ac:dyDescent="0.25">
      <c r="A41" s="553"/>
      <c r="B41" s="554"/>
      <c r="C41" s="537">
        <v>13</v>
      </c>
      <c r="D41" s="534" t="s">
        <v>734</v>
      </c>
      <c r="E41" s="532" t="s">
        <v>57</v>
      </c>
      <c r="F41" s="256" t="s">
        <v>735</v>
      </c>
      <c r="G41" s="255" t="s">
        <v>75</v>
      </c>
      <c r="H41" s="521" t="s">
        <v>22</v>
      </c>
      <c r="I41" s="272">
        <f t="shared" si="0"/>
        <v>1</v>
      </c>
      <c r="J41" s="522" t="s">
        <v>10</v>
      </c>
      <c r="K41" s="275">
        <f t="shared" si="1"/>
        <v>10.1</v>
      </c>
      <c r="L41" s="527" t="str">
        <f t="shared" si="6"/>
        <v>Alta</v>
      </c>
      <c r="M41" s="209">
        <f t="shared" si="2"/>
        <v>10.1</v>
      </c>
      <c r="N41" s="534" t="s">
        <v>736</v>
      </c>
      <c r="O41" s="87" t="s">
        <v>51</v>
      </c>
      <c r="P41" s="87">
        <v>50</v>
      </c>
      <c r="Q41" s="87" t="s">
        <v>51</v>
      </c>
      <c r="R41" s="87">
        <v>2</v>
      </c>
      <c r="S41" s="282" t="s">
        <v>51</v>
      </c>
      <c r="T41" s="282">
        <v>100</v>
      </c>
      <c r="U41" s="272"/>
      <c r="V41" s="297"/>
      <c r="W41" s="177" t="s">
        <v>102</v>
      </c>
      <c r="X41" s="521" t="s">
        <v>22</v>
      </c>
      <c r="Y41" s="272">
        <f t="shared" si="3"/>
        <v>1</v>
      </c>
      <c r="Z41" s="522" t="s">
        <v>10</v>
      </c>
      <c r="AA41" s="275">
        <f t="shared" si="4"/>
        <v>10.1</v>
      </c>
      <c r="AB41" s="527" t="str">
        <f t="shared" ref="AB41" si="8">IF(AC41=0,"",IF(AC41&lt;=10,"Moderada",IF(AC41&lt;=20,"Alta",IF(AC41&lt;=100.5,"Extrema"))))</f>
        <v>Alta</v>
      </c>
      <c r="AC41" s="192">
        <f t="shared" si="5"/>
        <v>10.1</v>
      </c>
      <c r="AD41" s="531" t="s">
        <v>123</v>
      </c>
      <c r="AE41" s="774" t="s">
        <v>128</v>
      </c>
      <c r="AF41" s="774" t="s">
        <v>170</v>
      </c>
      <c r="AG41" s="774" t="s">
        <v>125</v>
      </c>
      <c r="AH41" s="774" t="s">
        <v>129</v>
      </c>
      <c r="AI41" s="721" t="s">
        <v>882</v>
      </c>
    </row>
    <row r="42" spans="1:35" ht="28.5" x14ac:dyDescent="0.25">
      <c r="A42" s="553"/>
      <c r="B42" s="554"/>
      <c r="C42" s="537"/>
      <c r="D42" s="534"/>
      <c r="E42" s="532"/>
      <c r="F42" s="256" t="s">
        <v>737</v>
      </c>
      <c r="G42" s="255" t="s">
        <v>97</v>
      </c>
      <c r="H42" s="521"/>
      <c r="I42" s="272">
        <f t="shared" si="0"/>
        <v>0</v>
      </c>
      <c r="J42" s="522"/>
      <c r="K42" s="275">
        <f t="shared" si="1"/>
        <v>0</v>
      </c>
      <c r="L42" s="527"/>
      <c r="M42" s="209">
        <f t="shared" si="2"/>
        <v>0</v>
      </c>
      <c r="N42" s="534"/>
      <c r="O42" s="87"/>
      <c r="P42" s="87"/>
      <c r="Q42" s="87"/>
      <c r="R42" s="87"/>
      <c r="S42" s="282"/>
      <c r="T42" s="282"/>
      <c r="U42" s="272"/>
      <c r="V42" s="297"/>
      <c r="W42" s="177"/>
      <c r="X42" s="521"/>
      <c r="Y42" s="272">
        <f t="shared" si="3"/>
        <v>0</v>
      </c>
      <c r="Z42" s="522"/>
      <c r="AA42" s="275">
        <f t="shared" si="4"/>
        <v>0</v>
      </c>
      <c r="AB42" s="527"/>
      <c r="AC42" s="192">
        <f t="shared" si="5"/>
        <v>0</v>
      </c>
      <c r="AD42" s="531"/>
      <c r="AE42" s="775"/>
      <c r="AF42" s="775"/>
      <c r="AG42" s="775"/>
      <c r="AH42" s="775"/>
      <c r="AI42" s="756"/>
    </row>
    <row r="43" spans="1:35" ht="57.75" thickBot="1" x14ac:dyDescent="0.3">
      <c r="A43" s="555"/>
      <c r="B43" s="556"/>
      <c r="C43" s="549"/>
      <c r="D43" s="634"/>
      <c r="E43" s="561"/>
      <c r="F43" s="302" t="s">
        <v>738</v>
      </c>
      <c r="G43" s="246" t="s">
        <v>92</v>
      </c>
      <c r="H43" s="528"/>
      <c r="I43" s="273">
        <f t="shared" si="0"/>
        <v>0</v>
      </c>
      <c r="J43" s="529"/>
      <c r="K43" s="276">
        <f t="shared" si="1"/>
        <v>0</v>
      </c>
      <c r="L43" s="530"/>
      <c r="M43" s="210">
        <f t="shared" si="2"/>
        <v>0</v>
      </c>
      <c r="N43" s="287" t="s">
        <v>739</v>
      </c>
      <c r="O43" s="105" t="s">
        <v>51</v>
      </c>
      <c r="P43" s="105">
        <v>50</v>
      </c>
      <c r="Q43" s="105" t="s">
        <v>51</v>
      </c>
      <c r="R43" s="105">
        <v>2</v>
      </c>
      <c r="S43" s="106" t="s">
        <v>51</v>
      </c>
      <c r="T43" s="106">
        <v>100</v>
      </c>
      <c r="U43" s="273" t="s">
        <v>51</v>
      </c>
      <c r="V43" s="298">
        <v>100</v>
      </c>
      <c r="W43" s="178" t="s">
        <v>99</v>
      </c>
      <c r="X43" s="528"/>
      <c r="Y43" s="273">
        <f t="shared" si="3"/>
        <v>0</v>
      </c>
      <c r="Z43" s="529"/>
      <c r="AA43" s="276">
        <f t="shared" si="4"/>
        <v>0</v>
      </c>
      <c r="AB43" s="530"/>
      <c r="AC43" s="193">
        <f t="shared" si="5"/>
        <v>0</v>
      </c>
      <c r="AD43" s="691"/>
      <c r="AE43" s="139" t="s">
        <v>134</v>
      </c>
      <c r="AF43" s="139" t="s">
        <v>135</v>
      </c>
      <c r="AG43" s="139" t="s">
        <v>99</v>
      </c>
      <c r="AH43" s="139" t="s">
        <v>129</v>
      </c>
      <c r="AI43" s="248" t="s">
        <v>883</v>
      </c>
    </row>
    <row r="44" spans="1:35" ht="114" x14ac:dyDescent="0.25">
      <c r="A44" s="641" t="s">
        <v>110</v>
      </c>
      <c r="B44" s="642"/>
      <c r="C44" s="604">
        <v>14</v>
      </c>
      <c r="D44" s="647" t="s">
        <v>326</v>
      </c>
      <c r="E44" s="583" t="s">
        <v>885</v>
      </c>
      <c r="F44" s="167" t="s">
        <v>884</v>
      </c>
      <c r="G44" s="757" t="s">
        <v>328</v>
      </c>
      <c r="H44" s="752" t="s">
        <v>15</v>
      </c>
      <c r="I44" s="265">
        <f t="shared" si="0"/>
        <v>3</v>
      </c>
      <c r="J44" s="723" t="s">
        <v>10</v>
      </c>
      <c r="K44" s="147">
        <f t="shared" si="1"/>
        <v>10.1</v>
      </c>
      <c r="L44" s="753" t="str">
        <f t="shared" si="6"/>
        <v>Extrema</v>
      </c>
      <c r="M44" s="212">
        <f t="shared" si="2"/>
        <v>30.299999999999997</v>
      </c>
      <c r="N44" s="268" t="s">
        <v>886</v>
      </c>
      <c r="O44" s="98" t="s">
        <v>51</v>
      </c>
      <c r="P44" s="98">
        <v>50</v>
      </c>
      <c r="Q44" s="98" t="s">
        <v>51</v>
      </c>
      <c r="R44" s="98">
        <v>2</v>
      </c>
      <c r="S44" s="99" t="s">
        <v>51</v>
      </c>
      <c r="T44" s="99">
        <v>100</v>
      </c>
      <c r="U44" s="265"/>
      <c r="V44" s="117"/>
      <c r="W44" s="184" t="s">
        <v>100</v>
      </c>
      <c r="X44" s="752" t="s">
        <v>22</v>
      </c>
      <c r="Y44" s="265">
        <f t="shared" si="3"/>
        <v>1</v>
      </c>
      <c r="Z44" s="723" t="s">
        <v>10</v>
      </c>
      <c r="AA44" s="147">
        <f t="shared" si="4"/>
        <v>10.1</v>
      </c>
      <c r="AB44" s="753" t="str">
        <f t="shared" ref="AB44" si="9">IF(AC44=0,"",IF(AC44&lt;=10,"Moderada",IF(AC44&lt;=20,"Alta",IF(AC44&lt;=100.5,"Extrema"))))</f>
        <v>Alta</v>
      </c>
      <c r="AC44" s="195">
        <f t="shared" si="5"/>
        <v>10.1</v>
      </c>
      <c r="AD44" s="754" t="s">
        <v>703</v>
      </c>
      <c r="AE44" s="762" t="s">
        <v>891</v>
      </c>
      <c r="AF44" s="764" t="s">
        <v>892</v>
      </c>
      <c r="AG44" s="766" t="s">
        <v>331</v>
      </c>
      <c r="AH44" s="768" t="s">
        <v>519</v>
      </c>
      <c r="AI44" s="759" t="s">
        <v>824</v>
      </c>
    </row>
    <row r="45" spans="1:35" ht="156.75" x14ac:dyDescent="0.25">
      <c r="A45" s="643"/>
      <c r="B45" s="644"/>
      <c r="C45" s="526"/>
      <c r="D45" s="540"/>
      <c r="E45" s="541"/>
      <c r="F45" s="290" t="s">
        <v>333</v>
      </c>
      <c r="G45" s="703"/>
      <c r="H45" s="698"/>
      <c r="I45" s="272">
        <f t="shared" si="0"/>
        <v>0</v>
      </c>
      <c r="J45" s="701"/>
      <c r="K45" s="275">
        <f t="shared" si="1"/>
        <v>0</v>
      </c>
      <c r="L45" s="524"/>
      <c r="M45" s="209">
        <f t="shared" si="2"/>
        <v>0</v>
      </c>
      <c r="N45" s="284" t="s">
        <v>887</v>
      </c>
      <c r="O45" s="87" t="s">
        <v>51</v>
      </c>
      <c r="P45" s="87">
        <v>50</v>
      </c>
      <c r="Q45" s="87" t="s">
        <v>51</v>
      </c>
      <c r="R45" s="87">
        <v>2</v>
      </c>
      <c r="S45" s="282" t="s">
        <v>51</v>
      </c>
      <c r="T45" s="282">
        <v>100</v>
      </c>
      <c r="U45" s="272"/>
      <c r="V45" s="297"/>
      <c r="W45" s="177" t="s">
        <v>100</v>
      </c>
      <c r="X45" s="698"/>
      <c r="Y45" s="272">
        <f t="shared" si="3"/>
        <v>0</v>
      </c>
      <c r="Z45" s="701"/>
      <c r="AA45" s="275">
        <f t="shared" si="4"/>
        <v>0</v>
      </c>
      <c r="AB45" s="524"/>
      <c r="AC45" s="192">
        <f t="shared" si="5"/>
        <v>0</v>
      </c>
      <c r="AD45" s="755"/>
      <c r="AE45" s="763"/>
      <c r="AF45" s="765"/>
      <c r="AG45" s="767"/>
      <c r="AH45" s="769"/>
      <c r="AI45" s="760" t="s">
        <v>824</v>
      </c>
    </row>
    <row r="46" spans="1:35" ht="228" x14ac:dyDescent="0.25">
      <c r="A46" s="643"/>
      <c r="B46" s="644"/>
      <c r="C46" s="526"/>
      <c r="D46" s="540"/>
      <c r="E46" s="541"/>
      <c r="F46" s="290" t="s">
        <v>336</v>
      </c>
      <c r="G46" s="703"/>
      <c r="H46" s="698"/>
      <c r="I46" s="272">
        <f t="shared" si="0"/>
        <v>0</v>
      </c>
      <c r="J46" s="701"/>
      <c r="K46" s="275">
        <f t="shared" si="1"/>
        <v>0</v>
      </c>
      <c r="L46" s="524"/>
      <c r="M46" s="209">
        <f t="shared" si="2"/>
        <v>0</v>
      </c>
      <c r="N46" s="284" t="s">
        <v>888</v>
      </c>
      <c r="O46" s="87" t="s">
        <v>51</v>
      </c>
      <c r="P46" s="87">
        <v>50</v>
      </c>
      <c r="Q46" s="87" t="s">
        <v>51</v>
      </c>
      <c r="R46" s="87">
        <v>2</v>
      </c>
      <c r="S46" s="282" t="s">
        <v>51</v>
      </c>
      <c r="T46" s="282">
        <v>100</v>
      </c>
      <c r="U46" s="272"/>
      <c r="V46" s="297"/>
      <c r="W46" s="177" t="s">
        <v>100</v>
      </c>
      <c r="X46" s="698"/>
      <c r="Y46" s="272">
        <f t="shared" si="3"/>
        <v>0</v>
      </c>
      <c r="Z46" s="701"/>
      <c r="AA46" s="275">
        <f t="shared" si="4"/>
        <v>0</v>
      </c>
      <c r="AB46" s="524"/>
      <c r="AC46" s="192">
        <f t="shared" si="5"/>
        <v>0</v>
      </c>
      <c r="AD46" s="755"/>
      <c r="AE46" s="223" t="s">
        <v>338</v>
      </c>
      <c r="AF46" s="168" t="s">
        <v>345</v>
      </c>
      <c r="AG46" s="219" t="s">
        <v>331</v>
      </c>
      <c r="AH46" s="259" t="s">
        <v>228</v>
      </c>
      <c r="AI46" s="760" t="s">
        <v>824</v>
      </c>
    </row>
    <row r="47" spans="1:35" ht="142.5" x14ac:dyDescent="0.25">
      <c r="A47" s="643"/>
      <c r="B47" s="644"/>
      <c r="C47" s="526"/>
      <c r="D47" s="540"/>
      <c r="E47" s="541"/>
      <c r="F47" s="290" t="s">
        <v>339</v>
      </c>
      <c r="G47" s="703"/>
      <c r="H47" s="698"/>
      <c r="I47" s="272">
        <f t="shared" si="0"/>
        <v>0</v>
      </c>
      <c r="J47" s="701"/>
      <c r="K47" s="275">
        <f t="shared" si="1"/>
        <v>0</v>
      </c>
      <c r="L47" s="524"/>
      <c r="M47" s="209">
        <f t="shared" si="2"/>
        <v>0</v>
      </c>
      <c r="N47" s="284" t="s">
        <v>889</v>
      </c>
      <c r="O47" s="87" t="s">
        <v>51</v>
      </c>
      <c r="P47" s="87">
        <v>50</v>
      </c>
      <c r="Q47" s="87" t="s">
        <v>51</v>
      </c>
      <c r="R47" s="87">
        <v>2</v>
      </c>
      <c r="S47" s="282" t="s">
        <v>51</v>
      </c>
      <c r="T47" s="282">
        <v>100</v>
      </c>
      <c r="U47" s="272"/>
      <c r="V47" s="297"/>
      <c r="W47" s="177" t="s">
        <v>101</v>
      </c>
      <c r="X47" s="698"/>
      <c r="Y47" s="272">
        <f t="shared" si="3"/>
        <v>0</v>
      </c>
      <c r="Z47" s="701"/>
      <c r="AA47" s="275">
        <f t="shared" si="4"/>
        <v>0</v>
      </c>
      <c r="AB47" s="524"/>
      <c r="AC47" s="192">
        <f t="shared" si="5"/>
        <v>0</v>
      </c>
      <c r="AD47" s="755"/>
      <c r="AE47" s="223" t="s">
        <v>341</v>
      </c>
      <c r="AF47" s="259" t="s">
        <v>335</v>
      </c>
      <c r="AG47" s="219" t="s">
        <v>331</v>
      </c>
      <c r="AH47" s="259" t="s">
        <v>228</v>
      </c>
      <c r="AI47" s="760"/>
    </row>
    <row r="48" spans="1:35" ht="42.75" x14ac:dyDescent="0.25">
      <c r="A48" s="643"/>
      <c r="B48" s="644"/>
      <c r="C48" s="526"/>
      <c r="D48" s="540"/>
      <c r="E48" s="541"/>
      <c r="F48" s="290" t="s">
        <v>343</v>
      </c>
      <c r="G48" s="703"/>
      <c r="H48" s="698"/>
      <c r="I48" s="272">
        <f t="shared" si="0"/>
        <v>0</v>
      </c>
      <c r="J48" s="701"/>
      <c r="K48" s="275">
        <f t="shared" si="1"/>
        <v>0</v>
      </c>
      <c r="L48" s="524"/>
      <c r="M48" s="209">
        <f t="shared" si="2"/>
        <v>0</v>
      </c>
      <c r="N48" s="704" t="s">
        <v>890</v>
      </c>
      <c r="O48" s="87" t="s">
        <v>51</v>
      </c>
      <c r="P48" s="87">
        <v>50</v>
      </c>
      <c r="Q48" s="87" t="s">
        <v>51</v>
      </c>
      <c r="R48" s="87">
        <v>2</v>
      </c>
      <c r="S48" s="282" t="s">
        <v>51</v>
      </c>
      <c r="T48" s="282">
        <v>100</v>
      </c>
      <c r="U48" s="272"/>
      <c r="V48" s="297"/>
      <c r="W48" s="177" t="s">
        <v>102</v>
      </c>
      <c r="X48" s="698"/>
      <c r="Y48" s="272">
        <f t="shared" si="3"/>
        <v>0</v>
      </c>
      <c r="Z48" s="701"/>
      <c r="AA48" s="275">
        <f t="shared" si="4"/>
        <v>0</v>
      </c>
      <c r="AB48" s="524"/>
      <c r="AC48" s="192">
        <f t="shared" si="5"/>
        <v>0</v>
      </c>
      <c r="AD48" s="755"/>
      <c r="AE48" s="223" t="s">
        <v>335</v>
      </c>
      <c r="AF48" s="259" t="s">
        <v>345</v>
      </c>
      <c r="AG48" s="219" t="s">
        <v>331</v>
      </c>
      <c r="AH48" s="259" t="s">
        <v>228</v>
      </c>
      <c r="AI48" s="760"/>
    </row>
    <row r="49" spans="1:35" ht="42.75" x14ac:dyDescent="0.25">
      <c r="A49" s="643"/>
      <c r="B49" s="644"/>
      <c r="C49" s="526"/>
      <c r="D49" s="540"/>
      <c r="E49" s="541"/>
      <c r="F49" s="290" t="s">
        <v>346</v>
      </c>
      <c r="G49" s="703"/>
      <c r="H49" s="698"/>
      <c r="I49" s="272">
        <f t="shared" si="0"/>
        <v>0</v>
      </c>
      <c r="J49" s="701"/>
      <c r="K49" s="275">
        <f t="shared" si="1"/>
        <v>0</v>
      </c>
      <c r="L49" s="524"/>
      <c r="M49" s="209">
        <f t="shared" si="2"/>
        <v>0</v>
      </c>
      <c r="N49" s="758"/>
      <c r="O49" s="87" t="s">
        <v>51</v>
      </c>
      <c r="P49" s="87">
        <v>50</v>
      </c>
      <c r="Q49" s="87" t="s">
        <v>51</v>
      </c>
      <c r="R49" s="87">
        <v>2</v>
      </c>
      <c r="S49" s="282" t="s">
        <v>51</v>
      </c>
      <c r="T49" s="282">
        <v>100</v>
      </c>
      <c r="U49" s="272"/>
      <c r="V49" s="297"/>
      <c r="W49" s="177" t="s">
        <v>102</v>
      </c>
      <c r="X49" s="698"/>
      <c r="Y49" s="272">
        <f t="shared" si="3"/>
        <v>0</v>
      </c>
      <c r="Z49" s="701"/>
      <c r="AA49" s="275">
        <f t="shared" si="4"/>
        <v>0</v>
      </c>
      <c r="AB49" s="524"/>
      <c r="AC49" s="192">
        <f t="shared" si="5"/>
        <v>0</v>
      </c>
      <c r="AD49" s="755"/>
      <c r="AE49" s="169" t="s">
        <v>348</v>
      </c>
      <c r="AF49" s="259" t="s">
        <v>349</v>
      </c>
      <c r="AG49" s="219" t="s">
        <v>331</v>
      </c>
      <c r="AH49" s="259" t="s">
        <v>228</v>
      </c>
      <c r="AI49" s="760"/>
    </row>
    <row r="50" spans="1:35" ht="42.75" x14ac:dyDescent="0.25">
      <c r="A50" s="643"/>
      <c r="B50" s="644"/>
      <c r="C50" s="526"/>
      <c r="D50" s="540"/>
      <c r="E50" s="541"/>
      <c r="F50" s="290" t="s">
        <v>350</v>
      </c>
      <c r="G50" s="703"/>
      <c r="H50" s="698"/>
      <c r="I50" s="272">
        <f t="shared" si="0"/>
        <v>0</v>
      </c>
      <c r="J50" s="701"/>
      <c r="K50" s="275">
        <f t="shared" si="1"/>
        <v>0</v>
      </c>
      <c r="L50" s="524"/>
      <c r="M50" s="209">
        <f t="shared" si="2"/>
        <v>0</v>
      </c>
      <c r="N50" s="758"/>
      <c r="O50" s="87" t="s">
        <v>51</v>
      </c>
      <c r="P50" s="87">
        <v>50</v>
      </c>
      <c r="Q50" s="87" t="s">
        <v>52</v>
      </c>
      <c r="R50" s="87">
        <v>1</v>
      </c>
      <c r="S50" s="282" t="s">
        <v>52</v>
      </c>
      <c r="T50" s="282">
        <v>50</v>
      </c>
      <c r="U50" s="272" t="s">
        <v>60</v>
      </c>
      <c r="V50" s="231">
        <v>50</v>
      </c>
      <c r="W50" s="181" t="s">
        <v>101</v>
      </c>
      <c r="X50" s="698"/>
      <c r="Y50" s="272">
        <f t="shared" si="3"/>
        <v>0</v>
      </c>
      <c r="Z50" s="701"/>
      <c r="AA50" s="275">
        <f t="shared" si="4"/>
        <v>0</v>
      </c>
      <c r="AB50" s="524"/>
      <c r="AC50" s="192">
        <f t="shared" si="5"/>
        <v>0</v>
      </c>
      <c r="AD50" s="755"/>
      <c r="AE50" s="223" t="s">
        <v>352</v>
      </c>
      <c r="AF50" s="86" t="s">
        <v>335</v>
      </c>
      <c r="AG50" s="219" t="s">
        <v>331</v>
      </c>
      <c r="AH50" s="259" t="s">
        <v>228</v>
      </c>
      <c r="AI50" s="760" t="s">
        <v>824</v>
      </c>
    </row>
    <row r="51" spans="1:35" x14ac:dyDescent="0.25">
      <c r="A51" s="643"/>
      <c r="B51" s="644"/>
      <c r="C51" s="526"/>
      <c r="D51" s="540"/>
      <c r="E51" s="541"/>
      <c r="F51" s="290" t="s">
        <v>353</v>
      </c>
      <c r="G51" s="703"/>
      <c r="H51" s="699"/>
      <c r="I51" s="272">
        <f t="shared" si="0"/>
        <v>0</v>
      </c>
      <c r="J51" s="702"/>
      <c r="K51" s="275">
        <f t="shared" si="1"/>
        <v>0</v>
      </c>
      <c r="L51" s="525"/>
      <c r="M51" s="209">
        <f t="shared" si="2"/>
        <v>0</v>
      </c>
      <c r="N51" s="705"/>
      <c r="O51" s="87" t="s">
        <v>51</v>
      </c>
      <c r="P51" s="87">
        <v>50</v>
      </c>
      <c r="Q51" s="87" t="s">
        <v>52</v>
      </c>
      <c r="R51" s="87">
        <v>1</v>
      </c>
      <c r="S51" s="282" t="s">
        <v>52</v>
      </c>
      <c r="T51" s="282">
        <v>50</v>
      </c>
      <c r="U51" s="272"/>
      <c r="V51" s="231"/>
      <c r="W51" s="181" t="s">
        <v>101</v>
      </c>
      <c r="X51" s="699"/>
      <c r="Y51" s="272">
        <f t="shared" si="3"/>
        <v>0</v>
      </c>
      <c r="Z51" s="702"/>
      <c r="AA51" s="275">
        <f t="shared" si="4"/>
        <v>0</v>
      </c>
      <c r="AB51" s="525"/>
      <c r="AC51" s="192">
        <f t="shared" si="5"/>
        <v>0</v>
      </c>
      <c r="AD51" s="761"/>
      <c r="AE51" s="234" t="s">
        <v>335</v>
      </c>
      <c r="AF51" s="259" t="s">
        <v>355</v>
      </c>
      <c r="AG51" s="219" t="s">
        <v>331</v>
      </c>
      <c r="AH51" s="259" t="s">
        <v>228</v>
      </c>
      <c r="AI51" s="760" t="s">
        <v>824</v>
      </c>
    </row>
    <row r="52" spans="1:35" ht="99.75" x14ac:dyDescent="0.25">
      <c r="A52" s="643"/>
      <c r="B52" s="644"/>
      <c r="C52" s="548">
        <v>15</v>
      </c>
      <c r="D52" s="534" t="s">
        <v>893</v>
      </c>
      <c r="E52" s="532" t="s">
        <v>57</v>
      </c>
      <c r="F52" s="290" t="s">
        <v>894</v>
      </c>
      <c r="G52" s="703" t="s">
        <v>328</v>
      </c>
      <c r="H52" s="697" t="s">
        <v>14</v>
      </c>
      <c r="I52" s="272">
        <f t="shared" si="0"/>
        <v>4</v>
      </c>
      <c r="J52" s="700" t="s">
        <v>10</v>
      </c>
      <c r="K52" s="275">
        <f t="shared" si="1"/>
        <v>10.1</v>
      </c>
      <c r="L52" s="523" t="str">
        <f t="shared" si="6"/>
        <v>Extrema</v>
      </c>
      <c r="M52" s="209">
        <f t="shared" si="2"/>
        <v>40.4</v>
      </c>
      <c r="N52" s="284" t="s">
        <v>105</v>
      </c>
      <c r="O52" s="87" t="s">
        <v>51</v>
      </c>
      <c r="P52" s="87">
        <v>50</v>
      </c>
      <c r="Q52" s="87" t="s">
        <v>52</v>
      </c>
      <c r="R52" s="87">
        <v>1</v>
      </c>
      <c r="S52" s="282" t="s">
        <v>52</v>
      </c>
      <c r="T52" s="282">
        <v>50</v>
      </c>
      <c r="U52" s="272"/>
      <c r="V52" s="231"/>
      <c r="W52" s="181" t="s">
        <v>101</v>
      </c>
      <c r="X52" s="697" t="s">
        <v>12</v>
      </c>
      <c r="Y52" s="272">
        <f t="shared" si="3"/>
        <v>1.9</v>
      </c>
      <c r="Z52" s="700" t="s">
        <v>11</v>
      </c>
      <c r="AA52" s="275">
        <f t="shared" si="4"/>
        <v>5</v>
      </c>
      <c r="AB52" s="523" t="str">
        <f t="shared" ref="AB52" si="10">IF(AC52=0,"",IF(AC52&lt;=10,"Moderada",IF(AC52&lt;=20,"Alta",IF(AC52&lt;=100.5,"Extrema"))))</f>
        <v>Moderada</v>
      </c>
      <c r="AC52" s="192">
        <f t="shared" si="5"/>
        <v>9.5</v>
      </c>
      <c r="AD52" s="781" t="s">
        <v>123</v>
      </c>
      <c r="AE52" s="89" t="s">
        <v>154</v>
      </c>
      <c r="AF52" s="88" t="s">
        <v>133</v>
      </c>
      <c r="AG52" s="88" t="s">
        <v>100</v>
      </c>
      <c r="AH52" s="88" t="s">
        <v>129</v>
      </c>
      <c r="AI52" s="721" t="s">
        <v>882</v>
      </c>
    </row>
    <row r="53" spans="1:35" ht="42.75" x14ac:dyDescent="0.25">
      <c r="A53" s="643"/>
      <c r="B53" s="644"/>
      <c r="C53" s="548"/>
      <c r="D53" s="534"/>
      <c r="E53" s="532"/>
      <c r="F53" s="290" t="s">
        <v>361</v>
      </c>
      <c r="G53" s="703"/>
      <c r="H53" s="698"/>
      <c r="I53" s="272">
        <f t="shared" si="0"/>
        <v>0</v>
      </c>
      <c r="J53" s="701"/>
      <c r="K53" s="275">
        <f t="shared" si="1"/>
        <v>0</v>
      </c>
      <c r="L53" s="524"/>
      <c r="M53" s="209">
        <f t="shared" si="2"/>
        <v>0</v>
      </c>
      <c r="N53" s="704" t="s">
        <v>895</v>
      </c>
      <c r="O53" s="87" t="s">
        <v>51</v>
      </c>
      <c r="P53" s="87">
        <v>50</v>
      </c>
      <c r="Q53" s="87" t="s">
        <v>51</v>
      </c>
      <c r="R53" s="87">
        <v>2</v>
      </c>
      <c r="S53" s="282" t="s">
        <v>51</v>
      </c>
      <c r="T53" s="282">
        <v>100</v>
      </c>
      <c r="U53" s="272" t="s">
        <v>51</v>
      </c>
      <c r="V53" s="297">
        <v>100</v>
      </c>
      <c r="W53" s="181" t="s">
        <v>101</v>
      </c>
      <c r="X53" s="698"/>
      <c r="Y53" s="272">
        <f t="shared" si="3"/>
        <v>0</v>
      </c>
      <c r="Z53" s="701"/>
      <c r="AA53" s="275">
        <f t="shared" si="4"/>
        <v>0</v>
      </c>
      <c r="AB53" s="524"/>
      <c r="AC53" s="192">
        <f t="shared" si="5"/>
        <v>0</v>
      </c>
      <c r="AD53" s="755"/>
      <c r="AE53" s="782" t="s">
        <v>352</v>
      </c>
      <c r="AF53" s="574" t="s">
        <v>362</v>
      </c>
      <c r="AG53" s="783" t="s">
        <v>331</v>
      </c>
      <c r="AH53" s="573" t="s">
        <v>228</v>
      </c>
      <c r="AI53" s="751"/>
    </row>
    <row r="54" spans="1:35" ht="28.5" x14ac:dyDescent="0.25">
      <c r="A54" s="643"/>
      <c r="B54" s="644"/>
      <c r="C54" s="548"/>
      <c r="D54" s="534"/>
      <c r="E54" s="532"/>
      <c r="F54" s="290" t="s">
        <v>363</v>
      </c>
      <c r="G54" s="703"/>
      <c r="H54" s="698"/>
      <c r="I54" s="272">
        <f t="shared" si="0"/>
        <v>0</v>
      </c>
      <c r="J54" s="701"/>
      <c r="K54" s="275">
        <f t="shared" si="1"/>
        <v>0</v>
      </c>
      <c r="L54" s="524"/>
      <c r="M54" s="209">
        <f t="shared" si="2"/>
        <v>0</v>
      </c>
      <c r="N54" s="705"/>
      <c r="O54" s="87" t="s">
        <v>51</v>
      </c>
      <c r="P54" s="87">
        <v>50</v>
      </c>
      <c r="Q54" s="87" t="s">
        <v>51</v>
      </c>
      <c r="R54" s="87">
        <v>2</v>
      </c>
      <c r="S54" s="282" t="s">
        <v>51</v>
      </c>
      <c r="T54" s="282">
        <v>100</v>
      </c>
      <c r="U54" s="272"/>
      <c r="V54" s="297"/>
      <c r="W54" s="181" t="s">
        <v>101</v>
      </c>
      <c r="X54" s="698"/>
      <c r="Y54" s="272">
        <f t="shared" si="3"/>
        <v>0</v>
      </c>
      <c r="Z54" s="701"/>
      <c r="AA54" s="275">
        <f t="shared" si="4"/>
        <v>0</v>
      </c>
      <c r="AB54" s="524"/>
      <c r="AC54" s="192">
        <f t="shared" si="5"/>
        <v>0</v>
      </c>
      <c r="AD54" s="755"/>
      <c r="AE54" s="763"/>
      <c r="AF54" s="769"/>
      <c r="AG54" s="784"/>
      <c r="AH54" s="604"/>
      <c r="AI54" s="751"/>
    </row>
    <row r="55" spans="1:35" ht="28.5" x14ac:dyDescent="0.25">
      <c r="A55" s="643"/>
      <c r="B55" s="644"/>
      <c r="C55" s="548"/>
      <c r="D55" s="534"/>
      <c r="E55" s="532"/>
      <c r="F55" s="290" t="s">
        <v>365</v>
      </c>
      <c r="G55" s="703"/>
      <c r="H55" s="698"/>
      <c r="I55" s="272">
        <f t="shared" si="0"/>
        <v>0</v>
      </c>
      <c r="J55" s="701"/>
      <c r="K55" s="275">
        <f t="shared" si="1"/>
        <v>0</v>
      </c>
      <c r="L55" s="524"/>
      <c r="M55" s="209">
        <f t="shared" si="2"/>
        <v>0</v>
      </c>
      <c r="N55" s="704" t="s">
        <v>896</v>
      </c>
      <c r="O55" s="87" t="s">
        <v>51</v>
      </c>
      <c r="P55" s="87">
        <v>50</v>
      </c>
      <c r="Q55" s="87" t="s">
        <v>51</v>
      </c>
      <c r="R55" s="87">
        <v>2</v>
      </c>
      <c r="S55" s="282" t="s">
        <v>51</v>
      </c>
      <c r="T55" s="282">
        <v>100</v>
      </c>
      <c r="U55" s="272"/>
      <c r="V55" s="297"/>
      <c r="W55" s="181" t="s">
        <v>112</v>
      </c>
      <c r="X55" s="698"/>
      <c r="Y55" s="272">
        <f t="shared" si="3"/>
        <v>0</v>
      </c>
      <c r="Z55" s="701"/>
      <c r="AA55" s="275">
        <f t="shared" si="4"/>
        <v>0</v>
      </c>
      <c r="AB55" s="524"/>
      <c r="AC55" s="192">
        <f t="shared" si="5"/>
        <v>0</v>
      </c>
      <c r="AD55" s="755"/>
      <c r="AE55" s="782" t="s">
        <v>369</v>
      </c>
      <c r="AF55" s="574" t="s">
        <v>370</v>
      </c>
      <c r="AG55" s="785" t="s">
        <v>331</v>
      </c>
      <c r="AH55" s="574" t="s">
        <v>228</v>
      </c>
      <c r="AI55" s="751"/>
    </row>
    <row r="56" spans="1:35" x14ac:dyDescent="0.25">
      <c r="A56" s="643"/>
      <c r="B56" s="644"/>
      <c r="C56" s="548"/>
      <c r="D56" s="534"/>
      <c r="E56" s="532"/>
      <c r="F56" s="290" t="s">
        <v>367</v>
      </c>
      <c r="G56" s="703"/>
      <c r="H56" s="698"/>
      <c r="I56" s="272">
        <f t="shared" si="0"/>
        <v>0</v>
      </c>
      <c r="J56" s="701"/>
      <c r="K56" s="275">
        <f t="shared" si="1"/>
        <v>0</v>
      </c>
      <c r="L56" s="524"/>
      <c r="M56" s="209">
        <f t="shared" si="2"/>
        <v>0</v>
      </c>
      <c r="N56" s="705"/>
      <c r="O56" s="87" t="s">
        <v>51</v>
      </c>
      <c r="P56" s="87">
        <v>50</v>
      </c>
      <c r="Q56" s="87" t="s">
        <v>51</v>
      </c>
      <c r="R56" s="87">
        <v>2</v>
      </c>
      <c r="S56" s="282" t="s">
        <v>51</v>
      </c>
      <c r="T56" s="282">
        <v>100</v>
      </c>
      <c r="U56" s="272"/>
      <c r="V56" s="297"/>
      <c r="W56" s="181" t="s">
        <v>101</v>
      </c>
      <c r="X56" s="698"/>
      <c r="Y56" s="272">
        <f t="shared" si="3"/>
        <v>0</v>
      </c>
      <c r="Z56" s="701"/>
      <c r="AA56" s="275">
        <f t="shared" si="4"/>
        <v>0</v>
      </c>
      <c r="AB56" s="524"/>
      <c r="AC56" s="192">
        <f t="shared" si="5"/>
        <v>0</v>
      </c>
      <c r="AD56" s="755"/>
      <c r="AE56" s="763"/>
      <c r="AF56" s="769"/>
      <c r="AG56" s="767"/>
      <c r="AH56" s="769"/>
      <c r="AI56" s="751"/>
    </row>
    <row r="57" spans="1:35" ht="199.5" x14ac:dyDescent="0.25">
      <c r="A57" s="643"/>
      <c r="B57" s="644"/>
      <c r="C57" s="548"/>
      <c r="D57" s="534"/>
      <c r="E57" s="532"/>
      <c r="F57" s="290" t="s">
        <v>371</v>
      </c>
      <c r="G57" s="703"/>
      <c r="H57" s="699"/>
      <c r="I57" s="272">
        <f t="shared" si="0"/>
        <v>0</v>
      </c>
      <c r="J57" s="702"/>
      <c r="K57" s="275">
        <f t="shared" si="1"/>
        <v>0</v>
      </c>
      <c r="L57" s="525"/>
      <c r="M57" s="209">
        <f t="shared" si="2"/>
        <v>0</v>
      </c>
      <c r="N57" s="284" t="s">
        <v>897</v>
      </c>
      <c r="O57" s="87" t="s">
        <v>51</v>
      </c>
      <c r="P57" s="87">
        <v>50</v>
      </c>
      <c r="Q57" s="87" t="s">
        <v>51</v>
      </c>
      <c r="R57" s="87">
        <v>2</v>
      </c>
      <c r="S57" s="282" t="s">
        <v>51</v>
      </c>
      <c r="T57" s="282">
        <v>100</v>
      </c>
      <c r="U57" s="272"/>
      <c r="V57" s="297"/>
      <c r="W57" s="181" t="s">
        <v>101</v>
      </c>
      <c r="X57" s="699"/>
      <c r="Y57" s="272">
        <f t="shared" si="3"/>
        <v>0</v>
      </c>
      <c r="Z57" s="702"/>
      <c r="AA57" s="275">
        <f t="shared" si="4"/>
        <v>0</v>
      </c>
      <c r="AB57" s="525"/>
      <c r="AC57" s="192">
        <f t="shared" si="5"/>
        <v>0</v>
      </c>
      <c r="AD57" s="761"/>
      <c r="AE57" s="234" t="s">
        <v>373</v>
      </c>
      <c r="AF57" s="259" t="s">
        <v>374</v>
      </c>
      <c r="AG57" s="219" t="s">
        <v>331</v>
      </c>
      <c r="AH57" s="259" t="s">
        <v>228</v>
      </c>
      <c r="AI57" s="756"/>
    </row>
    <row r="58" spans="1:35" ht="142.5" x14ac:dyDescent="0.25">
      <c r="A58" s="643"/>
      <c r="B58" s="644"/>
      <c r="C58" s="239">
        <v>16</v>
      </c>
      <c r="D58" s="279" t="s">
        <v>375</v>
      </c>
      <c r="E58" s="242" t="s">
        <v>57</v>
      </c>
      <c r="F58" s="290" t="s">
        <v>376</v>
      </c>
      <c r="G58" s="255" t="s">
        <v>280</v>
      </c>
      <c r="H58" s="270" t="s">
        <v>15</v>
      </c>
      <c r="I58" s="272">
        <f t="shared" si="0"/>
        <v>3</v>
      </c>
      <c r="J58" s="272" t="s">
        <v>10</v>
      </c>
      <c r="K58" s="275">
        <f t="shared" si="1"/>
        <v>10.1</v>
      </c>
      <c r="L58" s="251" t="str">
        <f t="shared" si="6"/>
        <v>Extrema</v>
      </c>
      <c r="M58" s="209">
        <f t="shared" si="2"/>
        <v>30.299999999999997</v>
      </c>
      <c r="N58" s="284" t="s">
        <v>898</v>
      </c>
      <c r="O58" s="87" t="s">
        <v>51</v>
      </c>
      <c r="P58" s="87">
        <v>50</v>
      </c>
      <c r="Q58" s="87" t="s">
        <v>51</v>
      </c>
      <c r="R58" s="87">
        <v>2</v>
      </c>
      <c r="S58" s="282" t="s">
        <v>51</v>
      </c>
      <c r="T58" s="282">
        <v>100</v>
      </c>
      <c r="U58" s="272"/>
      <c r="V58" s="297"/>
      <c r="W58" s="181" t="s">
        <v>101</v>
      </c>
      <c r="X58" s="270" t="s">
        <v>15</v>
      </c>
      <c r="Y58" s="272">
        <f t="shared" si="3"/>
        <v>3</v>
      </c>
      <c r="Z58" s="272" t="s">
        <v>10</v>
      </c>
      <c r="AA58" s="275">
        <f t="shared" si="4"/>
        <v>10.1</v>
      </c>
      <c r="AB58" s="251" t="str">
        <f t="shared" si="7"/>
        <v>Extrema</v>
      </c>
      <c r="AC58" s="192">
        <f t="shared" si="5"/>
        <v>30.299999999999997</v>
      </c>
      <c r="AD58" s="286" t="s">
        <v>703</v>
      </c>
      <c r="AE58" s="89" t="s">
        <v>378</v>
      </c>
      <c r="AF58" s="88" t="s">
        <v>379</v>
      </c>
      <c r="AG58" s="88" t="s">
        <v>331</v>
      </c>
      <c r="AH58" s="88" t="s">
        <v>228</v>
      </c>
      <c r="AI58" s="247" t="s">
        <v>824</v>
      </c>
    </row>
    <row r="59" spans="1:35" ht="71.25" x14ac:dyDescent="0.25">
      <c r="A59" s="643"/>
      <c r="B59" s="644"/>
      <c r="C59" s="526">
        <v>17</v>
      </c>
      <c r="D59" s="518" t="s">
        <v>302</v>
      </c>
      <c r="E59" s="519" t="s">
        <v>57</v>
      </c>
      <c r="F59" s="576" t="s">
        <v>303</v>
      </c>
      <c r="G59" s="706" t="s">
        <v>76</v>
      </c>
      <c r="H59" s="697" t="s">
        <v>14</v>
      </c>
      <c r="I59" s="272">
        <f t="shared" si="0"/>
        <v>4</v>
      </c>
      <c r="J59" s="700" t="s">
        <v>10</v>
      </c>
      <c r="K59" s="275">
        <f t="shared" si="1"/>
        <v>10.1</v>
      </c>
      <c r="L59" s="523" t="str">
        <f t="shared" si="6"/>
        <v>Extrema</v>
      </c>
      <c r="M59" s="209">
        <f t="shared" si="2"/>
        <v>40.4</v>
      </c>
      <c r="N59" s="284" t="s">
        <v>899</v>
      </c>
      <c r="O59" s="87" t="s">
        <v>51</v>
      </c>
      <c r="P59" s="87">
        <v>50</v>
      </c>
      <c r="Q59" s="87" t="s">
        <v>51</v>
      </c>
      <c r="R59" s="87">
        <v>2</v>
      </c>
      <c r="S59" s="282" t="s">
        <v>51</v>
      </c>
      <c r="T59" s="282">
        <v>100</v>
      </c>
      <c r="U59" s="272" t="s">
        <v>51</v>
      </c>
      <c r="V59" s="297">
        <v>100</v>
      </c>
      <c r="W59" s="177" t="s">
        <v>100</v>
      </c>
      <c r="X59" s="697" t="s">
        <v>12</v>
      </c>
      <c r="Y59" s="272">
        <f t="shared" si="3"/>
        <v>1.9</v>
      </c>
      <c r="Z59" s="700" t="s">
        <v>10</v>
      </c>
      <c r="AA59" s="275">
        <f t="shared" si="4"/>
        <v>10.1</v>
      </c>
      <c r="AB59" s="523" t="str">
        <f t="shared" si="7"/>
        <v>Alta</v>
      </c>
      <c r="AC59" s="192">
        <f t="shared" si="5"/>
        <v>19.189999999999998</v>
      </c>
      <c r="AD59" s="660" t="s">
        <v>703</v>
      </c>
      <c r="AE59" s="786" t="s">
        <v>352</v>
      </c>
      <c r="AF59" s="770" t="s">
        <v>362</v>
      </c>
      <c r="AG59" s="772" t="s">
        <v>331</v>
      </c>
      <c r="AH59" s="770" t="s">
        <v>228</v>
      </c>
      <c r="AI59" s="532" t="s">
        <v>824</v>
      </c>
    </row>
    <row r="60" spans="1:35" ht="171" x14ac:dyDescent="0.25">
      <c r="A60" s="643"/>
      <c r="B60" s="644"/>
      <c r="C60" s="526"/>
      <c r="D60" s="518"/>
      <c r="E60" s="519"/>
      <c r="F60" s="577"/>
      <c r="G60" s="707"/>
      <c r="H60" s="698"/>
      <c r="I60" s="272"/>
      <c r="J60" s="701"/>
      <c r="K60" s="275"/>
      <c r="L60" s="524"/>
      <c r="M60" s="209"/>
      <c r="N60" s="284" t="s">
        <v>901</v>
      </c>
      <c r="O60" s="87"/>
      <c r="P60" s="87"/>
      <c r="Q60" s="87"/>
      <c r="R60" s="87"/>
      <c r="S60" s="282"/>
      <c r="T60" s="282"/>
      <c r="U60" s="272"/>
      <c r="V60" s="297"/>
      <c r="W60" s="177"/>
      <c r="X60" s="698"/>
      <c r="Y60" s="272"/>
      <c r="Z60" s="701"/>
      <c r="AA60" s="275"/>
      <c r="AB60" s="524"/>
      <c r="AC60" s="192"/>
      <c r="AD60" s="662"/>
      <c r="AE60" s="786"/>
      <c r="AF60" s="770"/>
      <c r="AG60" s="772"/>
      <c r="AH60" s="770"/>
      <c r="AI60" s="532"/>
    </row>
    <row r="61" spans="1:35" ht="72" thickBot="1" x14ac:dyDescent="0.3">
      <c r="A61" s="643"/>
      <c r="B61" s="644"/>
      <c r="C61" s="526"/>
      <c r="D61" s="518"/>
      <c r="E61" s="519"/>
      <c r="F61" s="290" t="s">
        <v>307</v>
      </c>
      <c r="G61" s="708"/>
      <c r="H61" s="699"/>
      <c r="I61" s="272">
        <f t="shared" si="0"/>
        <v>0</v>
      </c>
      <c r="J61" s="702"/>
      <c r="K61" s="275">
        <f t="shared" si="1"/>
        <v>0</v>
      </c>
      <c r="L61" s="525"/>
      <c r="M61" s="209">
        <f t="shared" si="2"/>
        <v>0</v>
      </c>
      <c r="N61" s="284" t="s">
        <v>900</v>
      </c>
      <c r="O61" s="87" t="s">
        <v>51</v>
      </c>
      <c r="P61" s="87">
        <v>50</v>
      </c>
      <c r="Q61" s="87" t="s">
        <v>51</v>
      </c>
      <c r="R61" s="87">
        <v>2</v>
      </c>
      <c r="S61" s="282" t="s">
        <v>51</v>
      </c>
      <c r="T61" s="282">
        <v>100</v>
      </c>
      <c r="U61" s="272"/>
      <c r="V61" s="297"/>
      <c r="W61" s="177" t="s">
        <v>100</v>
      </c>
      <c r="X61" s="699"/>
      <c r="Y61" s="272">
        <f t="shared" ref="Y61:Y63" si="11">IF(X61="Rara Vez",1,IF(X61="Improbable",1.9,IF(X61="Posible",3,IF(X61="Probable",4,IF(X61="Casi Seguro",5,0)))))</f>
        <v>0</v>
      </c>
      <c r="Z61" s="702"/>
      <c r="AA61" s="275">
        <f t="shared" ref="AA61:AA63" si="12">IF(Z61="Moderado",5,IF(Z61="Mayor",10.1,IF(Z61="Catastrófico",20.1,0)))</f>
        <v>0</v>
      </c>
      <c r="AB61" s="525"/>
      <c r="AC61" s="192">
        <f t="shared" si="5"/>
        <v>0</v>
      </c>
      <c r="AD61" s="664"/>
      <c r="AE61" s="786"/>
      <c r="AF61" s="770"/>
      <c r="AG61" s="772"/>
      <c r="AH61" s="770"/>
      <c r="AI61" s="532"/>
    </row>
    <row r="62" spans="1:35" ht="99.75" x14ac:dyDescent="0.25">
      <c r="A62" s="643"/>
      <c r="B62" s="644"/>
      <c r="C62" s="526">
        <v>18</v>
      </c>
      <c r="D62" s="574" t="s">
        <v>902</v>
      </c>
      <c r="E62" s="675" t="s">
        <v>57</v>
      </c>
      <c r="F62" s="576" t="s">
        <v>311</v>
      </c>
      <c r="G62" s="706" t="s">
        <v>76</v>
      </c>
      <c r="H62" s="697" t="s">
        <v>22</v>
      </c>
      <c r="I62" s="272">
        <f t="shared" si="0"/>
        <v>1</v>
      </c>
      <c r="J62" s="700" t="s">
        <v>10</v>
      </c>
      <c r="K62" s="275">
        <f t="shared" si="1"/>
        <v>10.1</v>
      </c>
      <c r="L62" s="523" t="str">
        <f t="shared" si="6"/>
        <v>Alta</v>
      </c>
      <c r="M62" s="209">
        <f t="shared" si="2"/>
        <v>10.1</v>
      </c>
      <c r="N62" s="259" t="s">
        <v>944</v>
      </c>
      <c r="O62" s="239"/>
      <c r="P62" s="239"/>
      <c r="Q62" s="239"/>
      <c r="R62" s="239"/>
      <c r="S62" s="239"/>
      <c r="T62" s="239"/>
      <c r="U62" s="239"/>
      <c r="V62" s="239"/>
      <c r="W62" s="294"/>
      <c r="X62" s="697" t="s">
        <v>22</v>
      </c>
      <c r="Y62" s="272">
        <f t="shared" si="11"/>
        <v>1</v>
      </c>
      <c r="Z62" s="700" t="s">
        <v>10</v>
      </c>
      <c r="AA62" s="275">
        <f t="shared" si="12"/>
        <v>10.1</v>
      </c>
      <c r="AB62" s="523" t="str">
        <f t="shared" ref="AB62" si="13">IF(AC62=0,"",IF(AC62&lt;=10,"Moderada",IF(AC62&lt;=20,"Alta",IF(AC62&lt;=100.5,"Extrema"))))</f>
        <v>Alta</v>
      </c>
      <c r="AC62" s="192">
        <f t="shared" si="5"/>
        <v>10.1</v>
      </c>
      <c r="AD62" s="776" t="s">
        <v>123</v>
      </c>
      <c r="AE62" s="786" t="s">
        <v>394</v>
      </c>
      <c r="AF62" s="770" t="s">
        <v>395</v>
      </c>
      <c r="AG62" s="772" t="s">
        <v>331</v>
      </c>
      <c r="AH62" s="770" t="s">
        <v>228</v>
      </c>
      <c r="AI62" s="759"/>
    </row>
    <row r="63" spans="1:35" ht="114.75" thickBot="1" x14ac:dyDescent="0.3">
      <c r="A63" s="645"/>
      <c r="B63" s="646"/>
      <c r="C63" s="573"/>
      <c r="D63" s="575"/>
      <c r="E63" s="676"/>
      <c r="F63" s="680"/>
      <c r="G63" s="707"/>
      <c r="H63" s="698"/>
      <c r="I63" s="264">
        <f t="shared" si="0"/>
        <v>0</v>
      </c>
      <c r="J63" s="701"/>
      <c r="K63" s="148">
        <f t="shared" si="1"/>
        <v>0</v>
      </c>
      <c r="L63" s="524"/>
      <c r="M63" s="213">
        <f t="shared" si="2"/>
        <v>0</v>
      </c>
      <c r="N63" s="166" t="s">
        <v>945</v>
      </c>
      <c r="O63" s="83"/>
      <c r="P63" s="83"/>
      <c r="Q63" s="83"/>
      <c r="R63" s="83"/>
      <c r="S63" s="83"/>
      <c r="T63" s="83"/>
      <c r="U63" s="83"/>
      <c r="V63" s="83"/>
      <c r="W63" s="186"/>
      <c r="X63" s="698"/>
      <c r="Y63" s="264">
        <f t="shared" si="11"/>
        <v>0</v>
      </c>
      <c r="Z63" s="701"/>
      <c r="AA63" s="148">
        <f t="shared" si="12"/>
        <v>0</v>
      </c>
      <c r="AB63" s="524"/>
      <c r="AC63" s="196">
        <f t="shared" si="5"/>
        <v>0</v>
      </c>
      <c r="AD63" s="777"/>
      <c r="AE63" s="787"/>
      <c r="AF63" s="771"/>
      <c r="AG63" s="773"/>
      <c r="AH63" s="771"/>
      <c r="AI63" s="675"/>
    </row>
    <row r="64" spans="1:35" ht="114.75" thickBot="1" x14ac:dyDescent="0.3">
      <c r="A64" s="551" t="s">
        <v>396</v>
      </c>
      <c r="B64" s="552"/>
      <c r="C64" s="670">
        <v>19</v>
      </c>
      <c r="D64" s="598" t="s">
        <v>397</v>
      </c>
      <c r="E64" s="560" t="s">
        <v>57</v>
      </c>
      <c r="F64" s="289" t="s">
        <v>753</v>
      </c>
      <c r="G64" s="204" t="s">
        <v>754</v>
      </c>
      <c r="H64" s="568" t="s">
        <v>15</v>
      </c>
      <c r="I64" s="271">
        <f t="shared" si="0"/>
        <v>3</v>
      </c>
      <c r="J64" s="569" t="s">
        <v>10</v>
      </c>
      <c r="K64" s="274">
        <f t="shared" si="1"/>
        <v>10.1</v>
      </c>
      <c r="L64" s="550" t="str">
        <f t="shared" si="6"/>
        <v>Extrema</v>
      </c>
      <c r="M64" s="208">
        <f t="shared" si="2"/>
        <v>30.299999999999997</v>
      </c>
      <c r="N64" s="281" t="s">
        <v>763</v>
      </c>
      <c r="O64" s="304"/>
      <c r="P64" s="304"/>
      <c r="Q64" s="304"/>
      <c r="R64" s="304"/>
      <c r="S64" s="304"/>
      <c r="T64" s="304"/>
      <c r="U64" s="304"/>
      <c r="V64" s="304"/>
      <c r="W64" s="159"/>
      <c r="X64" s="568" t="s">
        <v>12</v>
      </c>
      <c r="Y64" s="271">
        <f t="shared" si="3"/>
        <v>1.9</v>
      </c>
      <c r="Z64" s="569" t="s">
        <v>10</v>
      </c>
      <c r="AA64" s="274">
        <f t="shared" si="4"/>
        <v>10.1</v>
      </c>
      <c r="AB64" s="550" t="str">
        <f t="shared" si="7"/>
        <v>Alta</v>
      </c>
      <c r="AC64" s="191">
        <f t="shared" si="5"/>
        <v>19.189999999999998</v>
      </c>
      <c r="AD64" s="269"/>
      <c r="AE64" s="222" t="s">
        <v>770</v>
      </c>
      <c r="AF64" s="222" t="s">
        <v>903</v>
      </c>
      <c r="AG64" s="94" t="s">
        <v>771</v>
      </c>
      <c r="AH64" s="94" t="s">
        <v>642</v>
      </c>
      <c r="AI64" s="725" t="s">
        <v>772</v>
      </c>
    </row>
    <row r="65" spans="1:35" ht="114" x14ac:dyDescent="0.25">
      <c r="A65" s="553"/>
      <c r="B65" s="554"/>
      <c r="C65" s="539"/>
      <c r="D65" s="518"/>
      <c r="E65" s="532"/>
      <c r="F65" s="252" t="s">
        <v>755</v>
      </c>
      <c r="G65" s="307" t="s">
        <v>754</v>
      </c>
      <c r="H65" s="521"/>
      <c r="I65" s="272">
        <f t="shared" si="0"/>
        <v>0</v>
      </c>
      <c r="J65" s="522"/>
      <c r="K65" s="275">
        <f t="shared" si="1"/>
        <v>0</v>
      </c>
      <c r="L65" s="527"/>
      <c r="M65" s="209">
        <f t="shared" si="2"/>
        <v>0</v>
      </c>
      <c r="N65" s="225" t="s">
        <v>763</v>
      </c>
      <c r="O65" s="295"/>
      <c r="P65" s="295"/>
      <c r="Q65" s="295"/>
      <c r="R65" s="295"/>
      <c r="S65" s="295"/>
      <c r="T65" s="295"/>
      <c r="U65" s="295"/>
      <c r="V65" s="295"/>
      <c r="W65" s="160"/>
      <c r="X65" s="521"/>
      <c r="Y65" s="272">
        <f t="shared" si="3"/>
        <v>0</v>
      </c>
      <c r="Z65" s="522"/>
      <c r="AA65" s="275">
        <f t="shared" si="4"/>
        <v>0</v>
      </c>
      <c r="AB65" s="527"/>
      <c r="AC65" s="192">
        <f t="shared" si="5"/>
        <v>0</v>
      </c>
      <c r="AD65" s="696" t="s">
        <v>703</v>
      </c>
      <c r="AE65" s="223" t="s">
        <v>770</v>
      </c>
      <c r="AF65" s="222" t="s">
        <v>903</v>
      </c>
      <c r="AG65" s="259" t="s">
        <v>771</v>
      </c>
      <c r="AH65" s="259" t="s">
        <v>642</v>
      </c>
      <c r="AI65" s="778"/>
    </row>
    <row r="66" spans="1:35" ht="85.5" x14ac:dyDescent="0.25">
      <c r="A66" s="553"/>
      <c r="B66" s="554"/>
      <c r="C66" s="539"/>
      <c r="D66" s="518"/>
      <c r="E66" s="532"/>
      <c r="F66" s="252" t="s">
        <v>756</v>
      </c>
      <c r="G66" s="307" t="s">
        <v>215</v>
      </c>
      <c r="H66" s="521"/>
      <c r="I66" s="272">
        <f t="shared" si="0"/>
        <v>0</v>
      </c>
      <c r="J66" s="522"/>
      <c r="K66" s="275">
        <f t="shared" si="1"/>
        <v>0</v>
      </c>
      <c r="L66" s="527"/>
      <c r="M66" s="209">
        <f t="shared" si="2"/>
        <v>0</v>
      </c>
      <c r="N66" s="257" t="s">
        <v>764</v>
      </c>
      <c r="O66" s="295"/>
      <c r="P66" s="295"/>
      <c r="Q66" s="295"/>
      <c r="R66" s="295"/>
      <c r="S66" s="295"/>
      <c r="T66" s="295"/>
      <c r="U66" s="295"/>
      <c r="V66" s="295"/>
      <c r="W66" s="160"/>
      <c r="X66" s="521"/>
      <c r="Y66" s="272">
        <f t="shared" si="3"/>
        <v>0</v>
      </c>
      <c r="Z66" s="522"/>
      <c r="AA66" s="275">
        <f t="shared" si="4"/>
        <v>0</v>
      </c>
      <c r="AB66" s="527"/>
      <c r="AC66" s="192">
        <f t="shared" si="5"/>
        <v>0</v>
      </c>
      <c r="AD66" s="696"/>
      <c r="AE66" s="223" t="s">
        <v>773</v>
      </c>
      <c r="AF66" s="259" t="s">
        <v>774</v>
      </c>
      <c r="AG66" s="259" t="s">
        <v>771</v>
      </c>
      <c r="AH66" s="259" t="s">
        <v>187</v>
      </c>
      <c r="AI66" s="778"/>
    </row>
    <row r="67" spans="1:35" ht="43.5" thickBot="1" x14ac:dyDescent="0.3">
      <c r="A67" s="553"/>
      <c r="B67" s="554"/>
      <c r="C67" s="539"/>
      <c r="D67" s="518"/>
      <c r="E67" s="532"/>
      <c r="F67" s="252" t="s">
        <v>757</v>
      </c>
      <c r="G67" s="307" t="s">
        <v>215</v>
      </c>
      <c r="H67" s="521"/>
      <c r="I67" s="272"/>
      <c r="J67" s="522"/>
      <c r="K67" s="275"/>
      <c r="L67" s="527"/>
      <c r="M67" s="209"/>
      <c r="N67" s="257" t="s">
        <v>765</v>
      </c>
      <c r="O67" s="295"/>
      <c r="P67" s="295"/>
      <c r="Q67" s="295"/>
      <c r="R67" s="295"/>
      <c r="S67" s="295"/>
      <c r="T67" s="295"/>
      <c r="U67" s="295"/>
      <c r="V67" s="295"/>
      <c r="W67" s="160"/>
      <c r="X67" s="521"/>
      <c r="Y67" s="272"/>
      <c r="Z67" s="522"/>
      <c r="AA67" s="275"/>
      <c r="AB67" s="527"/>
      <c r="AC67" s="192"/>
      <c r="AD67" s="696"/>
      <c r="AE67" s="223" t="s">
        <v>775</v>
      </c>
      <c r="AF67" s="259" t="s">
        <v>776</v>
      </c>
      <c r="AG67" s="259" t="s">
        <v>771</v>
      </c>
      <c r="AH67" s="259" t="s">
        <v>197</v>
      </c>
      <c r="AI67" s="778"/>
    </row>
    <row r="68" spans="1:35" ht="71.25" x14ac:dyDescent="0.25">
      <c r="A68" s="553"/>
      <c r="B68" s="554"/>
      <c r="C68" s="539"/>
      <c r="D68" s="518"/>
      <c r="E68" s="532"/>
      <c r="F68" s="252" t="s">
        <v>758</v>
      </c>
      <c r="G68" s="307" t="s">
        <v>106</v>
      </c>
      <c r="H68" s="521"/>
      <c r="I68" s="272"/>
      <c r="J68" s="522"/>
      <c r="K68" s="275"/>
      <c r="L68" s="527"/>
      <c r="M68" s="209"/>
      <c r="N68" s="257" t="s">
        <v>766</v>
      </c>
      <c r="O68" s="295"/>
      <c r="P68" s="295"/>
      <c r="Q68" s="295"/>
      <c r="R68" s="295"/>
      <c r="S68" s="295"/>
      <c r="T68" s="295"/>
      <c r="U68" s="295"/>
      <c r="V68" s="295"/>
      <c r="W68" s="160"/>
      <c r="X68" s="521"/>
      <c r="Y68" s="272"/>
      <c r="Z68" s="522"/>
      <c r="AA68" s="275"/>
      <c r="AB68" s="527"/>
      <c r="AC68" s="192"/>
      <c r="AD68" s="696"/>
      <c r="AE68" s="223" t="s">
        <v>770</v>
      </c>
      <c r="AF68" s="222" t="s">
        <v>903</v>
      </c>
      <c r="AG68" s="259" t="s">
        <v>771</v>
      </c>
      <c r="AH68" s="259" t="s">
        <v>642</v>
      </c>
      <c r="AI68" s="779"/>
    </row>
    <row r="69" spans="1:35" ht="85.5" x14ac:dyDescent="0.25">
      <c r="A69" s="553"/>
      <c r="B69" s="554"/>
      <c r="C69" s="522">
        <v>20</v>
      </c>
      <c r="D69" s="558" t="s">
        <v>407</v>
      </c>
      <c r="E69" s="532" t="s">
        <v>57</v>
      </c>
      <c r="F69" s="290" t="s">
        <v>753</v>
      </c>
      <c r="G69" s="255" t="s">
        <v>75</v>
      </c>
      <c r="H69" s="521" t="s">
        <v>15</v>
      </c>
      <c r="I69" s="272">
        <f t="shared" si="0"/>
        <v>3</v>
      </c>
      <c r="J69" s="522" t="s">
        <v>10</v>
      </c>
      <c r="K69" s="275">
        <f t="shared" si="1"/>
        <v>10.1</v>
      </c>
      <c r="L69" s="527" t="str">
        <f t="shared" ref="L69:L122" si="14">IF(M69=0,"",IF(M69&lt;=10,"Moderada",IF(M69&lt;=20,"Alta",IF(M69&lt;=100.5,"Extrema"))))</f>
        <v>Extrema</v>
      </c>
      <c r="M69" s="209">
        <f t="shared" si="2"/>
        <v>30.299999999999997</v>
      </c>
      <c r="N69" s="257" t="s">
        <v>767</v>
      </c>
      <c r="O69" s="295"/>
      <c r="P69" s="295"/>
      <c r="Q69" s="295"/>
      <c r="R69" s="295"/>
      <c r="S69" s="295"/>
      <c r="T69" s="295"/>
      <c r="U69" s="295"/>
      <c r="V69" s="295"/>
      <c r="W69" s="160"/>
      <c r="X69" s="521" t="s">
        <v>12</v>
      </c>
      <c r="Y69" s="272">
        <f t="shared" ref="Y69:Y84" si="15">IF(X69="Rara Vez",1,IF(X69="Improbable",1.9,IF(X69="Posible",3,IF(X69="Probable",4,IF(X69="Casi Seguro",5,0)))))</f>
        <v>1.9</v>
      </c>
      <c r="Z69" s="522" t="s">
        <v>10</v>
      </c>
      <c r="AA69" s="275">
        <f t="shared" ref="AA69:AA84" si="16">IF(Z69="Moderado",5,IF(Z69="Mayor",10.1,IF(Z69="Catastrófico",20.1,0)))</f>
        <v>10.1</v>
      </c>
      <c r="AB69" s="527" t="str">
        <f t="shared" ref="AB69" si="17">IF(AC69=0,"",IF(AC69&lt;=10,"Moderada",IF(AC69&lt;=20,"Alta",IF(AC69&lt;=100.5,"Extrema"))))</f>
        <v>Alta</v>
      </c>
      <c r="AC69" s="192">
        <f t="shared" ref="AC69:AC84" si="18">+Y69*AA69</f>
        <v>19.189999999999998</v>
      </c>
      <c r="AD69" s="696" t="s">
        <v>703</v>
      </c>
      <c r="AE69" s="234" t="s">
        <v>777</v>
      </c>
      <c r="AF69" s="223" t="s">
        <v>778</v>
      </c>
      <c r="AG69" s="259" t="s">
        <v>771</v>
      </c>
      <c r="AH69" s="259" t="s">
        <v>187</v>
      </c>
      <c r="AI69" s="721" t="s">
        <v>772</v>
      </c>
    </row>
    <row r="70" spans="1:35" ht="85.5" x14ac:dyDescent="0.25">
      <c r="A70" s="553"/>
      <c r="B70" s="554"/>
      <c r="C70" s="522"/>
      <c r="D70" s="558"/>
      <c r="E70" s="532"/>
      <c r="F70" s="290" t="s">
        <v>759</v>
      </c>
      <c r="G70" s="255" t="s">
        <v>88</v>
      </c>
      <c r="H70" s="521"/>
      <c r="I70" s="272">
        <f t="shared" si="0"/>
        <v>0</v>
      </c>
      <c r="J70" s="522"/>
      <c r="K70" s="275">
        <f t="shared" si="1"/>
        <v>0</v>
      </c>
      <c r="L70" s="527"/>
      <c r="M70" s="209">
        <f t="shared" si="2"/>
        <v>0</v>
      </c>
      <c r="N70" s="257" t="s">
        <v>768</v>
      </c>
      <c r="O70" s="295"/>
      <c r="P70" s="295"/>
      <c r="Q70" s="295"/>
      <c r="R70" s="295"/>
      <c r="S70" s="295"/>
      <c r="T70" s="295"/>
      <c r="U70" s="295"/>
      <c r="V70" s="295"/>
      <c r="W70" s="160"/>
      <c r="X70" s="521"/>
      <c r="Y70" s="272">
        <f t="shared" si="15"/>
        <v>0</v>
      </c>
      <c r="Z70" s="522"/>
      <c r="AA70" s="275">
        <f t="shared" si="16"/>
        <v>0</v>
      </c>
      <c r="AB70" s="527"/>
      <c r="AC70" s="192">
        <f t="shared" si="18"/>
        <v>0</v>
      </c>
      <c r="AD70" s="696"/>
      <c r="AE70" s="234" t="s">
        <v>777</v>
      </c>
      <c r="AF70" s="223" t="s">
        <v>778</v>
      </c>
      <c r="AG70" s="259" t="s">
        <v>771</v>
      </c>
      <c r="AH70" s="259" t="s">
        <v>187</v>
      </c>
      <c r="AI70" s="751"/>
    </row>
    <row r="71" spans="1:35" ht="85.5" x14ac:dyDescent="0.25">
      <c r="A71" s="553"/>
      <c r="B71" s="554"/>
      <c r="C71" s="522"/>
      <c r="D71" s="558"/>
      <c r="E71" s="532"/>
      <c r="F71" s="290" t="s">
        <v>760</v>
      </c>
      <c r="G71" s="255" t="s">
        <v>215</v>
      </c>
      <c r="H71" s="521"/>
      <c r="I71" s="272">
        <f t="shared" si="0"/>
        <v>0</v>
      </c>
      <c r="J71" s="522"/>
      <c r="K71" s="275">
        <f t="shared" si="1"/>
        <v>0</v>
      </c>
      <c r="L71" s="527"/>
      <c r="M71" s="209">
        <f t="shared" si="2"/>
        <v>0</v>
      </c>
      <c r="N71" s="257" t="s">
        <v>768</v>
      </c>
      <c r="O71" s="295"/>
      <c r="P71" s="295"/>
      <c r="Q71" s="295"/>
      <c r="R71" s="295"/>
      <c r="S71" s="295"/>
      <c r="T71" s="295"/>
      <c r="U71" s="295"/>
      <c r="V71" s="295"/>
      <c r="W71" s="160"/>
      <c r="X71" s="521"/>
      <c r="Y71" s="272">
        <f t="shared" si="15"/>
        <v>0</v>
      </c>
      <c r="Z71" s="522"/>
      <c r="AA71" s="275">
        <f t="shared" si="16"/>
        <v>0</v>
      </c>
      <c r="AB71" s="527"/>
      <c r="AC71" s="192">
        <f t="shared" si="18"/>
        <v>0</v>
      </c>
      <c r="AD71" s="696"/>
      <c r="AE71" s="234" t="s">
        <v>777</v>
      </c>
      <c r="AF71" s="223" t="s">
        <v>778</v>
      </c>
      <c r="AG71" s="259" t="s">
        <v>771</v>
      </c>
      <c r="AH71" s="259" t="s">
        <v>187</v>
      </c>
      <c r="AI71" s="751"/>
    </row>
    <row r="72" spans="1:35" ht="86.25" thickBot="1" x14ac:dyDescent="0.3">
      <c r="A72" s="555"/>
      <c r="B72" s="556"/>
      <c r="C72" s="529"/>
      <c r="D72" s="559"/>
      <c r="E72" s="561"/>
      <c r="F72" s="291" t="s">
        <v>761</v>
      </c>
      <c r="G72" s="246" t="s">
        <v>762</v>
      </c>
      <c r="H72" s="528"/>
      <c r="I72" s="273">
        <f t="shared" si="0"/>
        <v>0</v>
      </c>
      <c r="J72" s="529"/>
      <c r="K72" s="276">
        <f t="shared" si="1"/>
        <v>0</v>
      </c>
      <c r="L72" s="530"/>
      <c r="M72" s="210">
        <f t="shared" si="2"/>
        <v>0</v>
      </c>
      <c r="N72" s="142" t="s">
        <v>769</v>
      </c>
      <c r="O72" s="305"/>
      <c r="P72" s="305"/>
      <c r="Q72" s="305"/>
      <c r="R72" s="305"/>
      <c r="S72" s="305"/>
      <c r="T72" s="305"/>
      <c r="U72" s="305"/>
      <c r="V72" s="305"/>
      <c r="W72" s="161"/>
      <c r="X72" s="528"/>
      <c r="Y72" s="273">
        <f t="shared" si="15"/>
        <v>0</v>
      </c>
      <c r="Z72" s="529"/>
      <c r="AA72" s="276">
        <f t="shared" si="16"/>
        <v>0</v>
      </c>
      <c r="AB72" s="530"/>
      <c r="AC72" s="193">
        <f t="shared" si="18"/>
        <v>0</v>
      </c>
      <c r="AD72" s="710"/>
      <c r="AE72" s="107" t="s">
        <v>777</v>
      </c>
      <c r="AF72" s="95" t="s">
        <v>778</v>
      </c>
      <c r="AG72" s="95" t="s">
        <v>771</v>
      </c>
      <c r="AH72" s="95" t="s">
        <v>187</v>
      </c>
      <c r="AI72" s="780"/>
    </row>
    <row r="73" spans="1:35" ht="57" x14ac:dyDescent="0.25">
      <c r="A73" s="551" t="s">
        <v>418</v>
      </c>
      <c r="B73" s="552"/>
      <c r="C73" s="552">
        <v>21</v>
      </c>
      <c r="D73" s="598" t="s">
        <v>779</v>
      </c>
      <c r="E73" s="560" t="s">
        <v>57</v>
      </c>
      <c r="F73" s="289" t="s">
        <v>419</v>
      </c>
      <c r="G73" s="204" t="s">
        <v>75</v>
      </c>
      <c r="H73" s="568" t="s">
        <v>23</v>
      </c>
      <c r="I73" s="271">
        <f t="shared" si="0"/>
        <v>5</v>
      </c>
      <c r="J73" s="569" t="s">
        <v>10</v>
      </c>
      <c r="K73" s="274">
        <f t="shared" si="1"/>
        <v>10.1</v>
      </c>
      <c r="L73" s="550" t="str">
        <f>IF(M73=0,"",IF(M73&lt;=10,"Moderada",IF(M73&lt;=20,"Alta",IF(M73&lt;=100.5,"Extrema"))))</f>
        <v>Extrema</v>
      </c>
      <c r="M73" s="208">
        <f t="shared" si="2"/>
        <v>50.5</v>
      </c>
      <c r="N73" s="281" t="s">
        <v>785</v>
      </c>
      <c r="O73" s="304"/>
      <c r="P73" s="304"/>
      <c r="Q73" s="304"/>
      <c r="R73" s="304"/>
      <c r="S73" s="304"/>
      <c r="T73" s="304"/>
      <c r="U73" s="304"/>
      <c r="V73" s="304"/>
      <c r="W73" s="159"/>
      <c r="X73" s="568" t="s">
        <v>12</v>
      </c>
      <c r="Y73" s="271">
        <f t="shared" si="15"/>
        <v>1.9</v>
      </c>
      <c r="Z73" s="569" t="s">
        <v>10</v>
      </c>
      <c r="AA73" s="274">
        <f t="shared" si="16"/>
        <v>10.1</v>
      </c>
      <c r="AB73" s="550" t="str">
        <f t="shared" ref="AB73" si="19">IF(AC73=0,"",IF(AC73&lt;=10,"Moderada",IF(AC73&lt;=20,"Alta",IF(AC73&lt;=100.5,"Extrema"))))</f>
        <v>Alta</v>
      </c>
      <c r="AC73" s="191">
        <f t="shared" si="18"/>
        <v>19.189999999999998</v>
      </c>
      <c r="AD73" s="709" t="s">
        <v>703</v>
      </c>
      <c r="AE73" s="222" t="s">
        <v>790</v>
      </c>
      <c r="AF73" s="94" t="s">
        <v>791</v>
      </c>
      <c r="AG73" s="94" t="s">
        <v>792</v>
      </c>
      <c r="AH73" s="94" t="s">
        <v>187</v>
      </c>
      <c r="AI73" s="725" t="s">
        <v>772</v>
      </c>
    </row>
    <row r="74" spans="1:35" ht="57" x14ac:dyDescent="0.25">
      <c r="A74" s="553"/>
      <c r="B74" s="554"/>
      <c r="C74" s="554"/>
      <c r="D74" s="518"/>
      <c r="E74" s="532"/>
      <c r="F74" s="256" t="s">
        <v>424</v>
      </c>
      <c r="G74" s="307" t="s">
        <v>754</v>
      </c>
      <c r="H74" s="521"/>
      <c r="I74" s="272">
        <f t="shared" ref="I74:I192" si="20">IF(H74="Rara Vez",1,IF(H74="Improbable",1.9,IF(H74="Posible",3,IF(H74="Probable",4,IF(H74="Casi Seguro",5,0)))))</f>
        <v>0</v>
      </c>
      <c r="J74" s="522"/>
      <c r="K74" s="275">
        <f t="shared" ref="K74:K192" si="21">IF(J74="Moderado",5,IF(J74="Mayor",10.1,IF(J74="Catastrófico",20.1,0)))</f>
        <v>0</v>
      </c>
      <c r="L74" s="527"/>
      <c r="M74" s="209">
        <f t="shared" ref="M74:M192" si="22">+I74*K74</f>
        <v>0</v>
      </c>
      <c r="N74" s="225" t="s">
        <v>786</v>
      </c>
      <c r="O74" s="295"/>
      <c r="P74" s="295"/>
      <c r="Q74" s="295"/>
      <c r="R74" s="295"/>
      <c r="S74" s="295"/>
      <c r="T74" s="295"/>
      <c r="U74" s="295"/>
      <c r="V74" s="295"/>
      <c r="W74" s="160"/>
      <c r="X74" s="521"/>
      <c r="Y74" s="272">
        <f t="shared" si="15"/>
        <v>0</v>
      </c>
      <c r="Z74" s="522"/>
      <c r="AA74" s="275">
        <f t="shared" si="16"/>
        <v>0</v>
      </c>
      <c r="AB74" s="527"/>
      <c r="AC74" s="192">
        <f t="shared" si="18"/>
        <v>0</v>
      </c>
      <c r="AD74" s="696"/>
      <c r="AE74" s="223" t="s">
        <v>790</v>
      </c>
      <c r="AF74" s="259" t="s">
        <v>791</v>
      </c>
      <c r="AG74" s="259" t="s">
        <v>792</v>
      </c>
      <c r="AH74" s="259" t="s">
        <v>187</v>
      </c>
      <c r="AI74" s="778"/>
    </row>
    <row r="75" spans="1:35" ht="42.75" x14ac:dyDescent="0.25">
      <c r="A75" s="553"/>
      <c r="B75" s="554"/>
      <c r="C75" s="554"/>
      <c r="D75" s="518"/>
      <c r="E75" s="532"/>
      <c r="F75" s="256" t="s">
        <v>780</v>
      </c>
      <c r="G75" s="307" t="s">
        <v>781</v>
      </c>
      <c r="H75" s="521"/>
      <c r="I75" s="272">
        <f t="shared" si="20"/>
        <v>0</v>
      </c>
      <c r="J75" s="522"/>
      <c r="K75" s="275">
        <f t="shared" si="21"/>
        <v>0</v>
      </c>
      <c r="L75" s="527"/>
      <c r="M75" s="209">
        <f t="shared" si="22"/>
        <v>0</v>
      </c>
      <c r="N75" s="225" t="s">
        <v>787</v>
      </c>
      <c r="O75" s="295"/>
      <c r="P75" s="295"/>
      <c r="Q75" s="295"/>
      <c r="R75" s="295"/>
      <c r="S75" s="295"/>
      <c r="T75" s="295"/>
      <c r="U75" s="295"/>
      <c r="V75" s="295"/>
      <c r="W75" s="160"/>
      <c r="X75" s="521"/>
      <c r="Y75" s="272">
        <f t="shared" si="15"/>
        <v>0</v>
      </c>
      <c r="Z75" s="522"/>
      <c r="AA75" s="275">
        <f t="shared" si="16"/>
        <v>0</v>
      </c>
      <c r="AB75" s="527"/>
      <c r="AC75" s="192">
        <f t="shared" si="18"/>
        <v>0</v>
      </c>
      <c r="AD75" s="696"/>
      <c r="AE75" s="223" t="s">
        <v>793</v>
      </c>
      <c r="AF75" s="259" t="s">
        <v>791</v>
      </c>
      <c r="AG75" s="259" t="s">
        <v>794</v>
      </c>
      <c r="AH75" s="259" t="s">
        <v>259</v>
      </c>
      <c r="AI75" s="778"/>
    </row>
    <row r="76" spans="1:35" ht="42.75" x14ac:dyDescent="0.25">
      <c r="A76" s="553"/>
      <c r="B76" s="554"/>
      <c r="C76" s="554"/>
      <c r="D76" s="518"/>
      <c r="E76" s="532"/>
      <c r="F76" s="256" t="s">
        <v>782</v>
      </c>
      <c r="G76" s="307" t="s">
        <v>88</v>
      </c>
      <c r="H76" s="521"/>
      <c r="I76" s="272">
        <f t="shared" si="20"/>
        <v>0</v>
      </c>
      <c r="J76" s="522"/>
      <c r="K76" s="275">
        <f t="shared" si="21"/>
        <v>0</v>
      </c>
      <c r="L76" s="527"/>
      <c r="M76" s="209">
        <f t="shared" si="22"/>
        <v>0</v>
      </c>
      <c r="N76" s="225" t="s">
        <v>788</v>
      </c>
      <c r="O76" s="295"/>
      <c r="P76" s="295"/>
      <c r="Q76" s="295"/>
      <c r="R76" s="295"/>
      <c r="S76" s="295"/>
      <c r="T76" s="295"/>
      <c r="U76" s="295"/>
      <c r="V76" s="295"/>
      <c r="W76" s="160"/>
      <c r="X76" s="521"/>
      <c r="Y76" s="272">
        <f t="shared" si="15"/>
        <v>0</v>
      </c>
      <c r="Z76" s="522"/>
      <c r="AA76" s="275">
        <f t="shared" si="16"/>
        <v>0</v>
      </c>
      <c r="AB76" s="527"/>
      <c r="AC76" s="192">
        <f t="shared" si="18"/>
        <v>0</v>
      </c>
      <c r="AD76" s="696"/>
      <c r="AE76" s="223" t="s">
        <v>795</v>
      </c>
      <c r="AF76" s="259" t="s">
        <v>791</v>
      </c>
      <c r="AG76" s="259" t="s">
        <v>796</v>
      </c>
      <c r="AH76" s="259" t="s">
        <v>187</v>
      </c>
      <c r="AI76" s="778"/>
    </row>
    <row r="77" spans="1:35" ht="57" x14ac:dyDescent="0.25">
      <c r="A77" s="553"/>
      <c r="B77" s="554"/>
      <c r="C77" s="554"/>
      <c r="D77" s="518"/>
      <c r="E77" s="532"/>
      <c r="F77" s="256" t="s">
        <v>427</v>
      </c>
      <c r="G77" s="307" t="s">
        <v>89</v>
      </c>
      <c r="H77" s="521"/>
      <c r="I77" s="272">
        <f t="shared" si="20"/>
        <v>0</v>
      </c>
      <c r="J77" s="522"/>
      <c r="K77" s="275">
        <f t="shared" si="21"/>
        <v>0</v>
      </c>
      <c r="L77" s="527"/>
      <c r="M77" s="209">
        <f t="shared" si="22"/>
        <v>0</v>
      </c>
      <c r="N77" s="225" t="s">
        <v>786</v>
      </c>
      <c r="O77" s="295"/>
      <c r="P77" s="295"/>
      <c r="Q77" s="295"/>
      <c r="R77" s="295"/>
      <c r="S77" s="295"/>
      <c r="T77" s="295"/>
      <c r="U77" s="295"/>
      <c r="V77" s="295"/>
      <c r="W77" s="160"/>
      <c r="X77" s="521"/>
      <c r="Y77" s="272">
        <f t="shared" si="15"/>
        <v>0</v>
      </c>
      <c r="Z77" s="522"/>
      <c r="AA77" s="275">
        <f t="shared" si="16"/>
        <v>0</v>
      </c>
      <c r="AB77" s="527"/>
      <c r="AC77" s="192">
        <f t="shared" si="18"/>
        <v>0</v>
      </c>
      <c r="AD77" s="696"/>
      <c r="AE77" s="223" t="s">
        <v>790</v>
      </c>
      <c r="AF77" s="259" t="s">
        <v>791</v>
      </c>
      <c r="AG77" s="259" t="s">
        <v>792</v>
      </c>
      <c r="AH77" s="259" t="s">
        <v>187</v>
      </c>
      <c r="AI77" s="778"/>
    </row>
    <row r="78" spans="1:35" ht="57.75" thickBot="1" x14ac:dyDescent="0.3">
      <c r="A78" s="555"/>
      <c r="B78" s="556"/>
      <c r="C78" s="556"/>
      <c r="D78" s="599"/>
      <c r="E78" s="561"/>
      <c r="F78" s="302" t="s">
        <v>783</v>
      </c>
      <c r="G78" s="205" t="s">
        <v>784</v>
      </c>
      <c r="H78" s="528"/>
      <c r="I78" s="273">
        <f t="shared" si="20"/>
        <v>0</v>
      </c>
      <c r="J78" s="529"/>
      <c r="K78" s="276">
        <f t="shared" si="21"/>
        <v>0</v>
      </c>
      <c r="L78" s="530"/>
      <c r="M78" s="210">
        <f t="shared" si="22"/>
        <v>0</v>
      </c>
      <c r="N78" s="250" t="s">
        <v>789</v>
      </c>
      <c r="O78" s="305"/>
      <c r="P78" s="305"/>
      <c r="Q78" s="305"/>
      <c r="R78" s="305"/>
      <c r="S78" s="305"/>
      <c r="T78" s="305"/>
      <c r="U78" s="305"/>
      <c r="V78" s="305"/>
      <c r="W78" s="161"/>
      <c r="X78" s="528"/>
      <c r="Y78" s="273">
        <f t="shared" si="15"/>
        <v>0</v>
      </c>
      <c r="Z78" s="529"/>
      <c r="AA78" s="276">
        <f t="shared" si="16"/>
        <v>0</v>
      </c>
      <c r="AB78" s="530"/>
      <c r="AC78" s="193">
        <f t="shared" si="18"/>
        <v>0</v>
      </c>
      <c r="AD78" s="710"/>
      <c r="AE78" s="108" t="s">
        <v>797</v>
      </c>
      <c r="AF78" s="108" t="s">
        <v>791</v>
      </c>
      <c r="AG78" s="95" t="s">
        <v>794</v>
      </c>
      <c r="AH78" s="95" t="s">
        <v>228</v>
      </c>
      <c r="AI78" s="726"/>
    </row>
    <row r="79" spans="1:35" ht="128.25" x14ac:dyDescent="0.25">
      <c r="A79" s="551" t="s">
        <v>430</v>
      </c>
      <c r="B79" s="552"/>
      <c r="C79" s="667">
        <v>22</v>
      </c>
      <c r="D79" s="651" t="s">
        <v>431</v>
      </c>
      <c r="E79" s="578" t="s">
        <v>57</v>
      </c>
      <c r="F79" s="289" t="s">
        <v>798</v>
      </c>
      <c r="G79" s="711" t="s">
        <v>75</v>
      </c>
      <c r="H79" s="568" t="s">
        <v>15</v>
      </c>
      <c r="I79" s="271">
        <f t="shared" si="20"/>
        <v>3</v>
      </c>
      <c r="J79" s="569" t="s">
        <v>11</v>
      </c>
      <c r="K79" s="274">
        <f t="shared" si="21"/>
        <v>5</v>
      </c>
      <c r="L79" s="550" t="str">
        <f t="shared" si="14"/>
        <v>Alta</v>
      </c>
      <c r="M79" s="208">
        <f t="shared" si="22"/>
        <v>15</v>
      </c>
      <c r="N79" s="140" t="s">
        <v>800</v>
      </c>
      <c r="O79" s="304"/>
      <c r="P79" s="304"/>
      <c r="Q79" s="304"/>
      <c r="R79" s="304"/>
      <c r="S79" s="304"/>
      <c r="T79" s="304"/>
      <c r="U79" s="304"/>
      <c r="V79" s="304"/>
      <c r="W79" s="159"/>
      <c r="X79" s="568" t="s">
        <v>22</v>
      </c>
      <c r="Y79" s="271">
        <f t="shared" si="15"/>
        <v>1</v>
      </c>
      <c r="Z79" s="569" t="s">
        <v>11</v>
      </c>
      <c r="AA79" s="274">
        <f t="shared" si="16"/>
        <v>5</v>
      </c>
      <c r="AB79" s="550" t="str">
        <f t="shared" ref="AB79" si="23">IF(AC79=0,"",IF(AC79&lt;=10,"Moderada",IF(AC79&lt;=20,"Alta",IF(AC79&lt;=100.5,"Extrema"))))</f>
        <v>Moderada</v>
      </c>
      <c r="AC79" s="191">
        <f t="shared" si="18"/>
        <v>5</v>
      </c>
      <c r="AD79" s="709" t="s">
        <v>123</v>
      </c>
      <c r="AE79" s="140" t="s">
        <v>806</v>
      </c>
      <c r="AF79" s="281" t="s">
        <v>807</v>
      </c>
      <c r="AG79" s="170" t="s">
        <v>444</v>
      </c>
      <c r="AH79" s="171" t="s">
        <v>205</v>
      </c>
      <c r="AI79" s="583" t="s">
        <v>710</v>
      </c>
    </row>
    <row r="80" spans="1:35" ht="128.25" x14ac:dyDescent="0.25">
      <c r="A80" s="553"/>
      <c r="B80" s="554"/>
      <c r="C80" s="668"/>
      <c r="D80" s="652"/>
      <c r="E80" s="544"/>
      <c r="F80" s="303" t="s">
        <v>799</v>
      </c>
      <c r="G80" s="712"/>
      <c r="H80" s="521"/>
      <c r="I80" s="272">
        <f t="shared" si="20"/>
        <v>0</v>
      </c>
      <c r="J80" s="522"/>
      <c r="K80" s="275">
        <f t="shared" si="21"/>
        <v>0</v>
      </c>
      <c r="L80" s="527"/>
      <c r="M80" s="209">
        <f t="shared" si="22"/>
        <v>0</v>
      </c>
      <c r="N80" s="226" t="s">
        <v>800</v>
      </c>
      <c r="O80" s="295"/>
      <c r="P80" s="295"/>
      <c r="Q80" s="295"/>
      <c r="R80" s="295"/>
      <c r="S80" s="295"/>
      <c r="T80" s="295"/>
      <c r="U80" s="295"/>
      <c r="V80" s="295"/>
      <c r="W80" s="160"/>
      <c r="X80" s="521"/>
      <c r="Y80" s="272">
        <f t="shared" si="15"/>
        <v>0</v>
      </c>
      <c r="Z80" s="522"/>
      <c r="AA80" s="275">
        <f t="shared" si="16"/>
        <v>0</v>
      </c>
      <c r="AB80" s="527"/>
      <c r="AC80" s="192">
        <f t="shared" si="18"/>
        <v>0</v>
      </c>
      <c r="AD80" s="696"/>
      <c r="AE80" s="257" t="s">
        <v>806</v>
      </c>
      <c r="AF80" s="225" t="s">
        <v>807</v>
      </c>
      <c r="AG80" s="241" t="s">
        <v>444</v>
      </c>
      <c r="AH80" s="92" t="s">
        <v>205</v>
      </c>
      <c r="AI80" s="541"/>
    </row>
    <row r="81" spans="1:35" ht="42.75" x14ac:dyDescent="0.25">
      <c r="A81" s="553"/>
      <c r="B81" s="554"/>
      <c r="C81" s="668"/>
      <c r="D81" s="652"/>
      <c r="E81" s="544"/>
      <c r="F81" s="303" t="s">
        <v>350</v>
      </c>
      <c r="G81" s="712"/>
      <c r="H81" s="521"/>
      <c r="I81" s="272">
        <f t="shared" si="20"/>
        <v>0</v>
      </c>
      <c r="J81" s="522"/>
      <c r="K81" s="275">
        <f t="shared" si="21"/>
        <v>0</v>
      </c>
      <c r="L81" s="527"/>
      <c r="M81" s="209">
        <f t="shared" si="22"/>
        <v>0</v>
      </c>
      <c r="N81" s="225" t="s">
        <v>801</v>
      </c>
      <c r="O81" s="295"/>
      <c r="P81" s="295"/>
      <c r="Q81" s="295"/>
      <c r="R81" s="295"/>
      <c r="S81" s="295"/>
      <c r="T81" s="295"/>
      <c r="U81" s="295"/>
      <c r="V81" s="295"/>
      <c r="W81" s="160"/>
      <c r="X81" s="521"/>
      <c r="Y81" s="272">
        <f t="shared" si="15"/>
        <v>0</v>
      </c>
      <c r="Z81" s="522"/>
      <c r="AA81" s="275">
        <f t="shared" si="16"/>
        <v>0</v>
      </c>
      <c r="AB81" s="527"/>
      <c r="AC81" s="192">
        <f t="shared" si="18"/>
        <v>0</v>
      </c>
      <c r="AD81" s="696"/>
      <c r="AE81" s="257" t="s">
        <v>446</v>
      </c>
      <c r="AF81" s="225" t="s">
        <v>447</v>
      </c>
      <c r="AG81" s="241" t="s">
        <v>448</v>
      </c>
      <c r="AH81" s="225" t="s">
        <v>197</v>
      </c>
      <c r="AI81" s="541"/>
    </row>
    <row r="82" spans="1:35" ht="28.5" x14ac:dyDescent="0.25">
      <c r="A82" s="553"/>
      <c r="B82" s="554"/>
      <c r="C82" s="668"/>
      <c r="D82" s="652"/>
      <c r="E82" s="544"/>
      <c r="F82" s="580" t="s">
        <v>353</v>
      </c>
      <c r="G82" s="712"/>
      <c r="H82" s="521"/>
      <c r="I82" s="272"/>
      <c r="J82" s="522"/>
      <c r="K82" s="275"/>
      <c r="L82" s="527"/>
      <c r="M82" s="209"/>
      <c r="N82" s="226" t="s">
        <v>802</v>
      </c>
      <c r="O82" s="295"/>
      <c r="P82" s="295"/>
      <c r="Q82" s="295"/>
      <c r="R82" s="295"/>
      <c r="S82" s="295"/>
      <c r="T82" s="295"/>
      <c r="U82" s="295"/>
      <c r="V82" s="295"/>
      <c r="W82" s="160"/>
      <c r="X82" s="521"/>
      <c r="Y82" s="272"/>
      <c r="Z82" s="522"/>
      <c r="AA82" s="275"/>
      <c r="AB82" s="527"/>
      <c r="AC82" s="192"/>
      <c r="AD82" s="696"/>
      <c r="AE82" s="716" t="s">
        <v>450</v>
      </c>
      <c r="AF82" s="540" t="s">
        <v>451</v>
      </c>
      <c r="AG82" s="717" t="s">
        <v>452</v>
      </c>
      <c r="AH82" s="719" t="s">
        <v>519</v>
      </c>
      <c r="AI82" s="541"/>
    </row>
    <row r="83" spans="1:35" ht="28.5" x14ac:dyDescent="0.25">
      <c r="A83" s="553"/>
      <c r="B83" s="554"/>
      <c r="C83" s="668"/>
      <c r="D83" s="652"/>
      <c r="E83" s="544"/>
      <c r="F83" s="580"/>
      <c r="G83" s="712"/>
      <c r="H83" s="521"/>
      <c r="I83" s="272">
        <f t="shared" si="20"/>
        <v>0</v>
      </c>
      <c r="J83" s="522"/>
      <c r="K83" s="275">
        <f t="shared" si="21"/>
        <v>0</v>
      </c>
      <c r="L83" s="527"/>
      <c r="M83" s="209">
        <f t="shared" si="22"/>
        <v>0</v>
      </c>
      <c r="N83" s="226" t="s">
        <v>803</v>
      </c>
      <c r="O83" s="295"/>
      <c r="P83" s="295"/>
      <c r="Q83" s="295"/>
      <c r="R83" s="295"/>
      <c r="S83" s="295"/>
      <c r="T83" s="295"/>
      <c r="U83" s="295"/>
      <c r="V83" s="295"/>
      <c r="W83" s="160"/>
      <c r="X83" s="521"/>
      <c r="Y83" s="272">
        <f t="shared" si="15"/>
        <v>0</v>
      </c>
      <c r="Z83" s="522"/>
      <c r="AA83" s="275">
        <f t="shared" si="16"/>
        <v>0</v>
      </c>
      <c r="AB83" s="527"/>
      <c r="AC83" s="192">
        <f t="shared" si="18"/>
        <v>0</v>
      </c>
      <c r="AD83" s="696"/>
      <c r="AE83" s="716"/>
      <c r="AF83" s="540"/>
      <c r="AG83" s="718"/>
      <c r="AH83" s="720"/>
      <c r="AI83" s="541"/>
    </row>
    <row r="84" spans="1:35" ht="128.25" x14ac:dyDescent="0.25">
      <c r="A84" s="553"/>
      <c r="B84" s="554"/>
      <c r="C84" s="668"/>
      <c r="D84" s="652"/>
      <c r="E84" s="544"/>
      <c r="F84" s="581" t="s">
        <v>904</v>
      </c>
      <c r="G84" s="712"/>
      <c r="H84" s="521"/>
      <c r="I84" s="272">
        <f t="shared" si="20"/>
        <v>0</v>
      </c>
      <c r="J84" s="522"/>
      <c r="K84" s="275">
        <f t="shared" si="21"/>
        <v>0</v>
      </c>
      <c r="L84" s="527"/>
      <c r="M84" s="209">
        <f t="shared" si="22"/>
        <v>0</v>
      </c>
      <c r="N84" s="226" t="s">
        <v>804</v>
      </c>
      <c r="O84" s="295"/>
      <c r="P84" s="295"/>
      <c r="Q84" s="295"/>
      <c r="R84" s="295"/>
      <c r="S84" s="295"/>
      <c r="T84" s="295"/>
      <c r="U84" s="295"/>
      <c r="V84" s="295"/>
      <c r="W84" s="160"/>
      <c r="X84" s="521"/>
      <c r="Y84" s="272">
        <f t="shared" si="15"/>
        <v>0</v>
      </c>
      <c r="Z84" s="522"/>
      <c r="AA84" s="275">
        <f t="shared" si="16"/>
        <v>0</v>
      </c>
      <c r="AB84" s="527"/>
      <c r="AC84" s="192">
        <f t="shared" si="18"/>
        <v>0</v>
      </c>
      <c r="AD84" s="696"/>
      <c r="AE84" s="225" t="s">
        <v>808</v>
      </c>
      <c r="AF84" s="267" t="s">
        <v>809</v>
      </c>
      <c r="AG84" s="226" t="s">
        <v>810</v>
      </c>
      <c r="AH84" s="92" t="s">
        <v>187</v>
      </c>
      <c r="AI84" s="541"/>
    </row>
    <row r="85" spans="1:35" ht="129" thickBot="1" x14ac:dyDescent="0.3">
      <c r="A85" s="602"/>
      <c r="B85" s="603"/>
      <c r="C85" s="669"/>
      <c r="D85" s="653"/>
      <c r="E85" s="579"/>
      <c r="F85" s="582"/>
      <c r="G85" s="713"/>
      <c r="H85" s="697"/>
      <c r="I85" s="264"/>
      <c r="J85" s="700"/>
      <c r="K85" s="148"/>
      <c r="L85" s="523"/>
      <c r="M85" s="213"/>
      <c r="N85" s="221" t="s">
        <v>805</v>
      </c>
      <c r="O85" s="83"/>
      <c r="P85" s="83"/>
      <c r="Q85" s="83"/>
      <c r="R85" s="83"/>
      <c r="S85" s="83"/>
      <c r="T85" s="83"/>
      <c r="U85" s="83"/>
      <c r="V85" s="83"/>
      <c r="W85" s="186"/>
      <c r="X85" s="697"/>
      <c r="Y85" s="264"/>
      <c r="Z85" s="700"/>
      <c r="AA85" s="148"/>
      <c r="AB85" s="523"/>
      <c r="AC85" s="196"/>
      <c r="AD85" s="660"/>
      <c r="AE85" s="221" t="s">
        <v>811</v>
      </c>
      <c r="AF85" s="235" t="s">
        <v>809</v>
      </c>
      <c r="AG85" s="236" t="s">
        <v>810</v>
      </c>
      <c r="AH85" s="172" t="s">
        <v>187</v>
      </c>
      <c r="AI85" s="714"/>
    </row>
    <row r="86" spans="1:35" ht="85.5" x14ac:dyDescent="0.25">
      <c r="A86" s="551" t="s">
        <v>459</v>
      </c>
      <c r="B86" s="552"/>
      <c r="C86" s="632">
        <v>23</v>
      </c>
      <c r="D86" s="633" t="s">
        <v>460</v>
      </c>
      <c r="E86" s="560" t="s">
        <v>57</v>
      </c>
      <c r="F86" s="292" t="s">
        <v>461</v>
      </c>
      <c r="G86" s="245" t="s">
        <v>75</v>
      </c>
      <c r="H86" s="862" t="s">
        <v>22</v>
      </c>
      <c r="I86" s="592">
        <f>IF(H86="Rara Vez",1,IF(H86="Improbable",1.9,IF(H86="Posible",3,IF(H86="Probable",4,IF(H86="Casi Seguro",5,0)))))</f>
        <v>1</v>
      </c>
      <c r="J86" s="592" t="s">
        <v>10</v>
      </c>
      <c r="K86" s="274">
        <f t="shared" si="21"/>
        <v>10.1</v>
      </c>
      <c r="L86" s="550" t="str">
        <f t="shared" si="14"/>
        <v>Alta</v>
      </c>
      <c r="M86" s="208">
        <f t="shared" si="22"/>
        <v>10.1</v>
      </c>
      <c r="N86" s="227" t="s">
        <v>812</v>
      </c>
      <c r="O86" s="304"/>
      <c r="P86" s="304"/>
      <c r="Q86" s="304"/>
      <c r="R86" s="304"/>
      <c r="S86" s="304"/>
      <c r="T86" s="304"/>
      <c r="U86" s="304"/>
      <c r="V86" s="304"/>
      <c r="W86" s="159"/>
      <c r="X86" s="862" t="s">
        <v>22</v>
      </c>
      <c r="Y86" s="592">
        <f>IF(X86="Rara Vez",1,IF(X86="Improbable",1.9,IF(X86="Posible",3,IF(X86="Probable",4,IF(X86="Casi Seguro",5,0)))))</f>
        <v>1</v>
      </c>
      <c r="Z86" s="592" t="s">
        <v>10</v>
      </c>
      <c r="AA86" s="274">
        <f t="shared" ref="AA86:AA106" si="24">IF(Z86="Moderado",5,IF(Z86="Mayor",10.1,IF(Z86="Catastrófico",20.1,0)))</f>
        <v>10.1</v>
      </c>
      <c r="AB86" s="550" t="str">
        <f t="shared" ref="AB86" si="25">IF(AC86=0,"",IF(AC86&lt;=10,"Moderada",IF(AC86&lt;=20,"Alta",IF(AC86&lt;=100.5,"Extrema"))))</f>
        <v>Alta</v>
      </c>
      <c r="AC86" s="191">
        <f t="shared" ref="AC86:AC187" si="26">+Y86*AA86</f>
        <v>10.1</v>
      </c>
      <c r="AD86" s="799" t="s">
        <v>703</v>
      </c>
      <c r="AE86" s="227" t="s">
        <v>820</v>
      </c>
      <c r="AF86" s="227" t="s">
        <v>821</v>
      </c>
      <c r="AG86" s="227" t="s">
        <v>822</v>
      </c>
      <c r="AH86" s="227" t="s">
        <v>823</v>
      </c>
      <c r="AI86" s="103" t="s">
        <v>824</v>
      </c>
    </row>
    <row r="87" spans="1:35" ht="129" x14ac:dyDescent="0.25">
      <c r="A87" s="553"/>
      <c r="B87" s="554"/>
      <c r="C87" s="537"/>
      <c r="D87" s="534"/>
      <c r="E87" s="532"/>
      <c r="F87" s="739" t="s">
        <v>467</v>
      </c>
      <c r="G87" s="715" t="s">
        <v>78</v>
      </c>
      <c r="H87" s="861"/>
      <c r="I87" s="526"/>
      <c r="J87" s="526"/>
      <c r="K87" s="275">
        <f t="shared" si="21"/>
        <v>0</v>
      </c>
      <c r="L87" s="527"/>
      <c r="M87" s="209">
        <f t="shared" si="22"/>
        <v>0</v>
      </c>
      <c r="N87" s="228" t="s">
        <v>871</v>
      </c>
      <c r="O87" s="295"/>
      <c r="P87" s="295"/>
      <c r="Q87" s="295"/>
      <c r="R87" s="295"/>
      <c r="S87" s="295"/>
      <c r="T87" s="295"/>
      <c r="U87" s="295"/>
      <c r="V87" s="295"/>
      <c r="W87" s="160"/>
      <c r="X87" s="861"/>
      <c r="Y87" s="526"/>
      <c r="Z87" s="526"/>
      <c r="AA87" s="275">
        <f t="shared" si="24"/>
        <v>0</v>
      </c>
      <c r="AB87" s="527"/>
      <c r="AC87" s="192">
        <f t="shared" si="26"/>
        <v>0</v>
      </c>
      <c r="AD87" s="724"/>
      <c r="AE87" s="228" t="s">
        <v>820</v>
      </c>
      <c r="AF87" s="228" t="s">
        <v>821</v>
      </c>
      <c r="AG87" s="228" t="s">
        <v>822</v>
      </c>
      <c r="AH87" s="228" t="s">
        <v>823</v>
      </c>
      <c r="AI87" s="104" t="s">
        <v>824</v>
      </c>
    </row>
    <row r="88" spans="1:35" ht="144" x14ac:dyDescent="0.25">
      <c r="A88" s="553"/>
      <c r="B88" s="554"/>
      <c r="C88" s="537"/>
      <c r="D88" s="534"/>
      <c r="E88" s="532"/>
      <c r="F88" s="739"/>
      <c r="G88" s="715"/>
      <c r="H88" s="861"/>
      <c r="I88" s="526"/>
      <c r="J88" s="526"/>
      <c r="K88" s="275">
        <f t="shared" si="21"/>
        <v>0</v>
      </c>
      <c r="L88" s="527"/>
      <c r="M88" s="209">
        <f t="shared" si="22"/>
        <v>0</v>
      </c>
      <c r="N88" s="149" t="s">
        <v>872</v>
      </c>
      <c r="O88" s="295"/>
      <c r="P88" s="295"/>
      <c r="Q88" s="295"/>
      <c r="R88" s="295"/>
      <c r="S88" s="295"/>
      <c r="T88" s="295"/>
      <c r="U88" s="295"/>
      <c r="V88" s="295"/>
      <c r="W88" s="160"/>
      <c r="X88" s="861"/>
      <c r="Y88" s="526"/>
      <c r="Z88" s="526"/>
      <c r="AA88" s="275">
        <f t="shared" si="24"/>
        <v>0</v>
      </c>
      <c r="AB88" s="527"/>
      <c r="AC88" s="192">
        <f t="shared" si="26"/>
        <v>0</v>
      </c>
      <c r="AD88" s="724"/>
      <c r="AE88" s="228" t="s">
        <v>820</v>
      </c>
      <c r="AF88" s="228" t="s">
        <v>821</v>
      </c>
      <c r="AG88" s="228" t="s">
        <v>822</v>
      </c>
      <c r="AH88" s="228" t="s">
        <v>823</v>
      </c>
      <c r="AI88" s="104" t="s">
        <v>824</v>
      </c>
    </row>
    <row r="89" spans="1:35" ht="159.75" x14ac:dyDescent="0.25">
      <c r="A89" s="553"/>
      <c r="B89" s="554"/>
      <c r="C89" s="537"/>
      <c r="D89" s="534"/>
      <c r="E89" s="532"/>
      <c r="F89" s="739"/>
      <c r="G89" s="715"/>
      <c r="H89" s="861"/>
      <c r="I89" s="526"/>
      <c r="J89" s="526"/>
      <c r="K89" s="275">
        <f t="shared" si="21"/>
        <v>0</v>
      </c>
      <c r="L89" s="527"/>
      <c r="M89" s="209">
        <f t="shared" si="22"/>
        <v>0</v>
      </c>
      <c r="N89" s="149" t="s">
        <v>873</v>
      </c>
      <c r="O89" s="295"/>
      <c r="P89" s="295"/>
      <c r="Q89" s="295"/>
      <c r="R89" s="295"/>
      <c r="S89" s="295"/>
      <c r="T89" s="295"/>
      <c r="U89" s="295"/>
      <c r="V89" s="295"/>
      <c r="W89" s="160"/>
      <c r="X89" s="861"/>
      <c r="Y89" s="526"/>
      <c r="Z89" s="526"/>
      <c r="AA89" s="275">
        <f t="shared" si="24"/>
        <v>0</v>
      </c>
      <c r="AB89" s="527"/>
      <c r="AC89" s="192">
        <f t="shared" si="26"/>
        <v>0</v>
      </c>
      <c r="AD89" s="724"/>
      <c r="AE89" s="228" t="s">
        <v>825</v>
      </c>
      <c r="AF89" s="228" t="s">
        <v>907</v>
      </c>
      <c r="AG89" s="228" t="s">
        <v>908</v>
      </c>
      <c r="AH89" s="228" t="s">
        <v>823</v>
      </c>
      <c r="AI89" s="104" t="s">
        <v>824</v>
      </c>
    </row>
    <row r="90" spans="1:35" ht="156.75" x14ac:dyDescent="0.25">
      <c r="A90" s="553"/>
      <c r="B90" s="554"/>
      <c r="C90" s="537"/>
      <c r="D90" s="534"/>
      <c r="E90" s="532"/>
      <c r="F90" s="256" t="s">
        <v>477</v>
      </c>
      <c r="G90" s="255" t="s">
        <v>328</v>
      </c>
      <c r="H90" s="861"/>
      <c r="I90" s="526"/>
      <c r="J90" s="526"/>
      <c r="K90" s="275">
        <f t="shared" si="21"/>
        <v>0</v>
      </c>
      <c r="L90" s="527"/>
      <c r="M90" s="209">
        <f t="shared" si="22"/>
        <v>0</v>
      </c>
      <c r="N90" s="228" t="s">
        <v>813</v>
      </c>
      <c r="O90" s="295"/>
      <c r="P90" s="295"/>
      <c r="Q90" s="295"/>
      <c r="R90" s="295"/>
      <c r="S90" s="295"/>
      <c r="T90" s="295"/>
      <c r="U90" s="295"/>
      <c r="V90" s="295"/>
      <c r="W90" s="160"/>
      <c r="X90" s="861"/>
      <c r="Y90" s="526"/>
      <c r="Z90" s="526"/>
      <c r="AA90" s="275">
        <f t="shared" si="24"/>
        <v>0</v>
      </c>
      <c r="AB90" s="527"/>
      <c r="AC90" s="192">
        <f t="shared" si="26"/>
        <v>0</v>
      </c>
      <c r="AD90" s="724"/>
      <c r="AE90" s="228" t="s">
        <v>826</v>
      </c>
      <c r="AF90" s="228" t="s">
        <v>827</v>
      </c>
      <c r="AG90" s="228" t="s">
        <v>828</v>
      </c>
      <c r="AH90" s="228" t="s">
        <v>189</v>
      </c>
      <c r="AI90" s="104" t="s">
        <v>824</v>
      </c>
    </row>
    <row r="91" spans="1:35" ht="128.25" x14ac:dyDescent="0.25">
      <c r="A91" s="553"/>
      <c r="B91" s="554"/>
      <c r="C91" s="548">
        <v>24</v>
      </c>
      <c r="D91" s="518" t="s">
        <v>482</v>
      </c>
      <c r="E91" s="519" t="s">
        <v>57</v>
      </c>
      <c r="F91" s="252" t="s">
        <v>483</v>
      </c>
      <c r="G91" s="715" t="s">
        <v>75</v>
      </c>
      <c r="H91" s="861" t="s">
        <v>22</v>
      </c>
      <c r="I91" s="526">
        <f t="shared" ref="I91:I94" si="27">IF(H91="Rara Vez",1,IF(H91="Improbable",1.9,IF(H91="Posible",3,IF(H91="Probable",4,IF(H91="Casi Seguro",5,0)))))</f>
        <v>1</v>
      </c>
      <c r="J91" s="526" t="s">
        <v>10</v>
      </c>
      <c r="K91" s="275">
        <f t="shared" si="21"/>
        <v>10.1</v>
      </c>
      <c r="L91" s="527" t="str">
        <f t="shared" si="14"/>
        <v>Alta</v>
      </c>
      <c r="M91" s="209">
        <f t="shared" si="22"/>
        <v>10.1</v>
      </c>
      <c r="N91" s="228" t="s">
        <v>814</v>
      </c>
      <c r="O91" s="295"/>
      <c r="P91" s="295"/>
      <c r="Q91" s="295"/>
      <c r="R91" s="295"/>
      <c r="S91" s="295"/>
      <c r="T91" s="295"/>
      <c r="U91" s="295"/>
      <c r="V91" s="295"/>
      <c r="W91" s="160"/>
      <c r="X91" s="861" t="s">
        <v>22</v>
      </c>
      <c r="Y91" s="526">
        <f t="shared" ref="Y91" si="28">IF(X91="Rara Vez",1,IF(X91="Improbable",1.9,IF(X91="Posible",3,IF(X91="Probable",4,IF(X91="Casi Seguro",5,0)))))</f>
        <v>1</v>
      </c>
      <c r="Z91" s="526" t="s">
        <v>10</v>
      </c>
      <c r="AA91" s="275">
        <f t="shared" si="24"/>
        <v>10.1</v>
      </c>
      <c r="AB91" s="527" t="str">
        <f t="shared" ref="AB91" si="29">IF(AC91=0,"",IF(AC91&lt;=10,"Moderada",IF(AC91&lt;=20,"Alta",IF(AC91&lt;=100.5,"Extrema"))))</f>
        <v>Alta</v>
      </c>
      <c r="AC91" s="192">
        <f t="shared" si="26"/>
        <v>10.1</v>
      </c>
      <c r="AD91" s="520" t="s">
        <v>703</v>
      </c>
      <c r="AE91" s="540" t="s">
        <v>832</v>
      </c>
      <c r="AF91" s="540" t="s">
        <v>833</v>
      </c>
      <c r="AG91" s="540" t="s">
        <v>834</v>
      </c>
      <c r="AH91" s="540" t="s">
        <v>189</v>
      </c>
      <c r="AI91" s="541" t="s">
        <v>824</v>
      </c>
    </row>
    <row r="92" spans="1:35" ht="128.25" x14ac:dyDescent="0.25">
      <c r="A92" s="553"/>
      <c r="B92" s="554"/>
      <c r="C92" s="548"/>
      <c r="D92" s="518"/>
      <c r="E92" s="519"/>
      <c r="F92" s="256" t="s">
        <v>488</v>
      </c>
      <c r="G92" s="715"/>
      <c r="H92" s="861"/>
      <c r="I92" s="526"/>
      <c r="J92" s="526"/>
      <c r="K92" s="275">
        <f t="shared" si="21"/>
        <v>0</v>
      </c>
      <c r="L92" s="527"/>
      <c r="M92" s="209">
        <f t="shared" si="22"/>
        <v>0</v>
      </c>
      <c r="N92" s="228" t="s">
        <v>815</v>
      </c>
      <c r="O92" s="295"/>
      <c r="P92" s="295"/>
      <c r="Q92" s="295"/>
      <c r="R92" s="295"/>
      <c r="S92" s="295"/>
      <c r="T92" s="295"/>
      <c r="U92" s="295"/>
      <c r="V92" s="295"/>
      <c r="W92" s="160"/>
      <c r="X92" s="861"/>
      <c r="Y92" s="526"/>
      <c r="Z92" s="526"/>
      <c r="AA92" s="275">
        <f t="shared" si="24"/>
        <v>0</v>
      </c>
      <c r="AB92" s="527"/>
      <c r="AC92" s="192">
        <f t="shared" si="26"/>
        <v>0</v>
      </c>
      <c r="AD92" s="520"/>
      <c r="AE92" s="540"/>
      <c r="AF92" s="540"/>
      <c r="AG92" s="540"/>
      <c r="AH92" s="540"/>
      <c r="AI92" s="541"/>
    </row>
    <row r="93" spans="1:35" ht="71.25" x14ac:dyDescent="0.25">
      <c r="A93" s="553"/>
      <c r="B93" s="554"/>
      <c r="C93" s="548"/>
      <c r="D93" s="518"/>
      <c r="E93" s="519"/>
      <c r="F93" s="256" t="s">
        <v>493</v>
      </c>
      <c r="G93" s="255" t="s">
        <v>76</v>
      </c>
      <c r="H93" s="861"/>
      <c r="I93" s="526"/>
      <c r="J93" s="526"/>
      <c r="K93" s="275">
        <f t="shared" si="21"/>
        <v>0</v>
      </c>
      <c r="L93" s="527"/>
      <c r="M93" s="209">
        <f t="shared" si="22"/>
        <v>0</v>
      </c>
      <c r="N93" s="228" t="s">
        <v>906</v>
      </c>
      <c r="O93" s="295"/>
      <c r="P93" s="295"/>
      <c r="Q93" s="295"/>
      <c r="R93" s="295"/>
      <c r="S93" s="295"/>
      <c r="T93" s="295"/>
      <c r="U93" s="295"/>
      <c r="V93" s="295"/>
      <c r="W93" s="160"/>
      <c r="X93" s="861"/>
      <c r="Y93" s="526"/>
      <c r="Z93" s="526"/>
      <c r="AA93" s="275">
        <f t="shared" si="24"/>
        <v>0</v>
      </c>
      <c r="AB93" s="527"/>
      <c r="AC93" s="192">
        <f t="shared" si="26"/>
        <v>0</v>
      </c>
      <c r="AD93" s="520"/>
      <c r="AE93" s="540"/>
      <c r="AF93" s="540"/>
      <c r="AG93" s="540"/>
      <c r="AH93" s="540"/>
      <c r="AI93" s="541"/>
    </row>
    <row r="94" spans="1:35" ht="99.75" x14ac:dyDescent="0.25">
      <c r="A94" s="553"/>
      <c r="B94" s="554"/>
      <c r="C94" s="548">
        <v>25</v>
      </c>
      <c r="D94" s="518" t="s">
        <v>497</v>
      </c>
      <c r="E94" s="519" t="s">
        <v>57</v>
      </c>
      <c r="F94" s="252" t="s">
        <v>498</v>
      </c>
      <c r="G94" s="255" t="s">
        <v>75</v>
      </c>
      <c r="H94" s="861" t="s">
        <v>22</v>
      </c>
      <c r="I94" s="526">
        <f t="shared" si="27"/>
        <v>1</v>
      </c>
      <c r="J94" s="526" t="s">
        <v>10</v>
      </c>
      <c r="K94" s="275">
        <f t="shared" si="21"/>
        <v>10.1</v>
      </c>
      <c r="L94" s="527" t="str">
        <f t="shared" si="14"/>
        <v>Alta</v>
      </c>
      <c r="M94" s="209">
        <f t="shared" si="22"/>
        <v>10.1</v>
      </c>
      <c r="N94" s="284" t="s">
        <v>816</v>
      </c>
      <c r="O94" s="295"/>
      <c r="P94" s="295"/>
      <c r="Q94" s="295"/>
      <c r="R94" s="295"/>
      <c r="S94" s="295"/>
      <c r="T94" s="295"/>
      <c r="U94" s="295"/>
      <c r="V94" s="295"/>
      <c r="W94" s="160"/>
      <c r="X94" s="861" t="s">
        <v>22</v>
      </c>
      <c r="Y94" s="526">
        <f t="shared" ref="Y94" si="30">IF(X94="Rara Vez",1,IF(X94="Improbable",1.9,IF(X94="Posible",3,IF(X94="Probable",4,IF(X94="Casi Seguro",5,0)))))</f>
        <v>1</v>
      </c>
      <c r="Z94" s="526" t="s">
        <v>10</v>
      </c>
      <c r="AA94" s="275">
        <f t="shared" si="24"/>
        <v>10.1</v>
      </c>
      <c r="AB94" s="527" t="str">
        <f t="shared" ref="AB94" si="31">IF(AC94=0,"",IF(AC94&lt;=10,"Moderada",IF(AC94&lt;=20,"Alta",IF(AC94&lt;=100.5,"Extrema"))))</f>
        <v>Alta</v>
      </c>
      <c r="AC94" s="192">
        <f t="shared" si="26"/>
        <v>10.1</v>
      </c>
      <c r="AD94" s="520" t="s">
        <v>703</v>
      </c>
      <c r="AE94" s="284" t="s">
        <v>829</v>
      </c>
      <c r="AF94" s="284" t="s">
        <v>830</v>
      </c>
      <c r="AG94" s="284" t="s">
        <v>831</v>
      </c>
      <c r="AH94" s="284" t="s">
        <v>228</v>
      </c>
      <c r="AI94" s="247" t="s">
        <v>824</v>
      </c>
    </row>
    <row r="95" spans="1:35" ht="71.25" x14ac:dyDescent="0.25">
      <c r="A95" s="553"/>
      <c r="B95" s="554"/>
      <c r="C95" s="548"/>
      <c r="D95" s="518"/>
      <c r="E95" s="519"/>
      <c r="F95" s="256" t="s">
        <v>503</v>
      </c>
      <c r="G95" s="255" t="s">
        <v>76</v>
      </c>
      <c r="H95" s="861"/>
      <c r="I95" s="526"/>
      <c r="J95" s="526"/>
      <c r="K95" s="275">
        <f t="shared" si="21"/>
        <v>0</v>
      </c>
      <c r="L95" s="527"/>
      <c r="M95" s="209">
        <f t="shared" si="22"/>
        <v>0</v>
      </c>
      <c r="N95" s="228" t="s">
        <v>817</v>
      </c>
      <c r="O95" s="295"/>
      <c r="P95" s="295"/>
      <c r="Q95" s="295"/>
      <c r="R95" s="295"/>
      <c r="S95" s="295"/>
      <c r="T95" s="295"/>
      <c r="U95" s="295"/>
      <c r="V95" s="295"/>
      <c r="W95" s="160"/>
      <c r="X95" s="861"/>
      <c r="Y95" s="526"/>
      <c r="Z95" s="526"/>
      <c r="AA95" s="275">
        <f t="shared" si="24"/>
        <v>0</v>
      </c>
      <c r="AB95" s="527"/>
      <c r="AC95" s="192">
        <f t="shared" si="26"/>
        <v>0</v>
      </c>
      <c r="AD95" s="520"/>
      <c r="AE95" s="284" t="s">
        <v>829</v>
      </c>
      <c r="AF95" s="284" t="s">
        <v>830</v>
      </c>
      <c r="AG95" s="284" t="s">
        <v>831</v>
      </c>
      <c r="AH95" s="284" t="s">
        <v>228</v>
      </c>
      <c r="AI95" s="104"/>
    </row>
    <row r="96" spans="1:35" ht="71.25" x14ac:dyDescent="0.25">
      <c r="A96" s="553"/>
      <c r="B96" s="554"/>
      <c r="C96" s="548"/>
      <c r="D96" s="518"/>
      <c r="E96" s="519"/>
      <c r="F96" s="256" t="s">
        <v>504</v>
      </c>
      <c r="G96" s="255" t="s">
        <v>217</v>
      </c>
      <c r="H96" s="861"/>
      <c r="I96" s="526"/>
      <c r="J96" s="526"/>
      <c r="K96" s="275">
        <f t="shared" si="21"/>
        <v>0</v>
      </c>
      <c r="L96" s="527"/>
      <c r="M96" s="209">
        <f t="shared" si="22"/>
        <v>0</v>
      </c>
      <c r="N96" s="228" t="s">
        <v>817</v>
      </c>
      <c r="O96" s="295"/>
      <c r="P96" s="295"/>
      <c r="Q96" s="295"/>
      <c r="R96" s="295"/>
      <c r="S96" s="295"/>
      <c r="T96" s="295"/>
      <c r="U96" s="295"/>
      <c r="V96" s="295"/>
      <c r="W96" s="160"/>
      <c r="X96" s="861"/>
      <c r="Y96" s="526"/>
      <c r="Z96" s="526"/>
      <c r="AA96" s="275">
        <f t="shared" si="24"/>
        <v>0</v>
      </c>
      <c r="AB96" s="527"/>
      <c r="AC96" s="192">
        <f t="shared" si="26"/>
        <v>0</v>
      </c>
      <c r="AD96" s="520"/>
      <c r="AE96" s="284" t="s">
        <v>829</v>
      </c>
      <c r="AF96" s="284" t="s">
        <v>830</v>
      </c>
      <c r="AG96" s="284" t="s">
        <v>831</v>
      </c>
      <c r="AH96" s="284" t="s">
        <v>228</v>
      </c>
      <c r="AI96" s="104"/>
    </row>
    <row r="97" spans="1:35" ht="128.25" x14ac:dyDescent="0.25">
      <c r="A97" s="553"/>
      <c r="B97" s="554"/>
      <c r="C97" s="548">
        <v>26</v>
      </c>
      <c r="D97" s="518" t="s">
        <v>505</v>
      </c>
      <c r="E97" s="519" t="s">
        <v>57</v>
      </c>
      <c r="F97" s="563" t="s">
        <v>506</v>
      </c>
      <c r="G97" s="255" t="s">
        <v>75</v>
      </c>
      <c r="H97" s="861" t="s">
        <v>12</v>
      </c>
      <c r="I97" s="526">
        <f>IF(H97="Rara Vez",1,IF(H97="Improbable",1.9,IF(H97="Posible",3,IF(H97="Probable",4,IF(H97="Casi Seguro",5,0)))))</f>
        <v>1.9</v>
      </c>
      <c r="J97" s="526" t="s">
        <v>10</v>
      </c>
      <c r="K97" s="275">
        <f t="shared" si="21"/>
        <v>10.1</v>
      </c>
      <c r="L97" s="527" t="str">
        <f t="shared" si="14"/>
        <v>Alta</v>
      </c>
      <c r="M97" s="209">
        <f t="shared" si="22"/>
        <v>19.189999999999998</v>
      </c>
      <c r="N97" s="228" t="s">
        <v>905</v>
      </c>
      <c r="O97" s="295"/>
      <c r="P97" s="295"/>
      <c r="Q97" s="295"/>
      <c r="R97" s="295"/>
      <c r="S97" s="295"/>
      <c r="T97" s="295"/>
      <c r="U97" s="295"/>
      <c r="V97" s="295"/>
      <c r="W97" s="160"/>
      <c r="X97" s="861" t="s">
        <v>22</v>
      </c>
      <c r="Y97" s="526">
        <f>IF(X97="Rara Vez",1,IF(X97="Improbable",1.9,IF(X97="Posible",3,IF(X97="Probable",4,IF(X97="Casi Seguro",5,0)))))</f>
        <v>1</v>
      </c>
      <c r="Z97" s="526" t="s">
        <v>10</v>
      </c>
      <c r="AA97" s="275">
        <f t="shared" si="24"/>
        <v>10.1</v>
      </c>
      <c r="AB97" s="527" t="str">
        <f t="shared" ref="AB97" si="32">IF(AC97=0,"",IF(AC97&lt;=10,"Moderada",IF(AC97&lt;=20,"Alta",IF(AC97&lt;=100.5,"Extrema"))))</f>
        <v>Alta</v>
      </c>
      <c r="AC97" s="192">
        <f t="shared" si="26"/>
        <v>10.1</v>
      </c>
      <c r="AD97" s="520" t="s">
        <v>703</v>
      </c>
      <c r="AE97" s="228" t="s">
        <v>832</v>
      </c>
      <c r="AF97" s="228" t="s">
        <v>833</v>
      </c>
      <c r="AG97" s="228" t="s">
        <v>834</v>
      </c>
      <c r="AH97" s="228" t="s">
        <v>189</v>
      </c>
      <c r="AI97" s="104" t="s">
        <v>824</v>
      </c>
    </row>
    <row r="98" spans="1:35" ht="128.25" x14ac:dyDescent="0.25">
      <c r="A98" s="553"/>
      <c r="B98" s="554"/>
      <c r="C98" s="548"/>
      <c r="D98" s="518"/>
      <c r="E98" s="519"/>
      <c r="F98" s="563"/>
      <c r="G98" s="255" t="s">
        <v>78</v>
      </c>
      <c r="H98" s="861"/>
      <c r="I98" s="526"/>
      <c r="J98" s="526"/>
      <c r="K98" s="275">
        <f t="shared" si="21"/>
        <v>0</v>
      </c>
      <c r="L98" s="527"/>
      <c r="M98" s="209">
        <f t="shared" si="22"/>
        <v>0</v>
      </c>
      <c r="N98" s="228" t="s">
        <v>905</v>
      </c>
      <c r="O98" s="295"/>
      <c r="P98" s="295"/>
      <c r="Q98" s="295"/>
      <c r="R98" s="295"/>
      <c r="S98" s="295"/>
      <c r="T98" s="295"/>
      <c r="U98" s="295"/>
      <c r="V98" s="295"/>
      <c r="W98" s="160"/>
      <c r="X98" s="861"/>
      <c r="Y98" s="526"/>
      <c r="Z98" s="526"/>
      <c r="AA98" s="275">
        <f t="shared" si="24"/>
        <v>0</v>
      </c>
      <c r="AB98" s="527"/>
      <c r="AC98" s="192">
        <f t="shared" si="26"/>
        <v>0</v>
      </c>
      <c r="AD98" s="520"/>
      <c r="AE98" s="228" t="s">
        <v>832</v>
      </c>
      <c r="AF98" s="228" t="s">
        <v>833</v>
      </c>
      <c r="AG98" s="228" t="s">
        <v>834</v>
      </c>
      <c r="AH98" s="228" t="s">
        <v>189</v>
      </c>
      <c r="AI98" s="104" t="s">
        <v>824</v>
      </c>
    </row>
    <row r="99" spans="1:35" ht="128.25" x14ac:dyDescent="0.25">
      <c r="A99" s="553"/>
      <c r="B99" s="554"/>
      <c r="C99" s="548"/>
      <c r="D99" s="518"/>
      <c r="E99" s="519"/>
      <c r="F99" s="290" t="s">
        <v>467</v>
      </c>
      <c r="G99" s="255" t="s">
        <v>328</v>
      </c>
      <c r="H99" s="861"/>
      <c r="I99" s="526"/>
      <c r="J99" s="526"/>
      <c r="K99" s="275">
        <f t="shared" si="21"/>
        <v>0</v>
      </c>
      <c r="L99" s="527"/>
      <c r="M99" s="209">
        <f t="shared" si="22"/>
        <v>0</v>
      </c>
      <c r="N99" s="228" t="s">
        <v>905</v>
      </c>
      <c r="O99" s="295"/>
      <c r="P99" s="295"/>
      <c r="Q99" s="295"/>
      <c r="R99" s="295"/>
      <c r="S99" s="295"/>
      <c r="T99" s="295"/>
      <c r="U99" s="295"/>
      <c r="V99" s="295"/>
      <c r="W99" s="160"/>
      <c r="X99" s="861"/>
      <c r="Y99" s="526"/>
      <c r="Z99" s="526"/>
      <c r="AA99" s="275">
        <f t="shared" si="24"/>
        <v>0</v>
      </c>
      <c r="AB99" s="527"/>
      <c r="AC99" s="192">
        <f t="shared" si="26"/>
        <v>0</v>
      </c>
      <c r="AD99" s="520"/>
      <c r="AE99" s="228" t="s">
        <v>832</v>
      </c>
      <c r="AF99" s="228" t="s">
        <v>833</v>
      </c>
      <c r="AG99" s="228" t="s">
        <v>834</v>
      </c>
      <c r="AH99" s="228" t="s">
        <v>189</v>
      </c>
      <c r="AI99" s="104" t="s">
        <v>824</v>
      </c>
    </row>
    <row r="100" spans="1:35" ht="185.25" x14ac:dyDescent="0.25">
      <c r="A100" s="553"/>
      <c r="B100" s="554"/>
      <c r="C100" s="548">
        <v>27</v>
      </c>
      <c r="D100" s="518" t="s">
        <v>511</v>
      </c>
      <c r="E100" s="519" t="s">
        <v>57</v>
      </c>
      <c r="F100" s="252" t="s">
        <v>467</v>
      </c>
      <c r="G100" s="255" t="s">
        <v>78</v>
      </c>
      <c r="H100" s="861" t="s">
        <v>15</v>
      </c>
      <c r="I100" s="526">
        <f>IF(H100="Rara Vez",1,IF(H100="Improbable",1.9,IF(H100="Posible",3,IF(H100="Probable",4,IF(H100="Casi Seguro",5,0)))))</f>
        <v>3</v>
      </c>
      <c r="J100" s="526" t="s">
        <v>10</v>
      </c>
      <c r="K100" s="275">
        <f t="shared" si="21"/>
        <v>10.1</v>
      </c>
      <c r="L100" s="527" t="str">
        <f t="shared" si="14"/>
        <v>Extrema</v>
      </c>
      <c r="M100" s="209">
        <f t="shared" si="22"/>
        <v>30.299999999999997</v>
      </c>
      <c r="N100" s="228" t="s">
        <v>818</v>
      </c>
      <c r="O100" s="295"/>
      <c r="P100" s="295"/>
      <c r="Q100" s="295"/>
      <c r="R100" s="295"/>
      <c r="S100" s="295"/>
      <c r="T100" s="295"/>
      <c r="U100" s="295"/>
      <c r="V100" s="295"/>
      <c r="W100" s="160"/>
      <c r="X100" s="861" t="s">
        <v>22</v>
      </c>
      <c r="Y100" s="526">
        <f>IF(X100="Rara Vez",1,IF(X100="Improbable",1.9,IF(X100="Posible",3,IF(X100="Probable",4,IF(X100="Casi Seguro",5,0)))))</f>
        <v>1</v>
      </c>
      <c r="Z100" s="526" t="s">
        <v>10</v>
      </c>
      <c r="AA100" s="275">
        <f t="shared" si="24"/>
        <v>10.1</v>
      </c>
      <c r="AB100" s="527" t="str">
        <f t="shared" ref="AB100" si="33">IF(AC100=0,"",IF(AC100&lt;=10,"Moderada",IF(AC100&lt;=20,"Alta",IF(AC100&lt;=100.5,"Extrema"))))</f>
        <v>Alta</v>
      </c>
      <c r="AC100" s="192">
        <f t="shared" si="26"/>
        <v>10.1</v>
      </c>
      <c r="AD100" s="520" t="s">
        <v>703</v>
      </c>
      <c r="AE100" s="540" t="s">
        <v>835</v>
      </c>
      <c r="AF100" s="540" t="s">
        <v>836</v>
      </c>
      <c r="AG100" s="540" t="s">
        <v>837</v>
      </c>
      <c r="AH100" s="540" t="s">
        <v>838</v>
      </c>
      <c r="AI100" s="541" t="s">
        <v>824</v>
      </c>
    </row>
    <row r="101" spans="1:35" ht="185.25" x14ac:dyDescent="0.25">
      <c r="A101" s="553"/>
      <c r="B101" s="554"/>
      <c r="C101" s="548"/>
      <c r="D101" s="518"/>
      <c r="E101" s="519"/>
      <c r="F101" s="252" t="s">
        <v>516</v>
      </c>
      <c r="G101" s="715" t="s">
        <v>328</v>
      </c>
      <c r="H101" s="861"/>
      <c r="I101" s="526"/>
      <c r="J101" s="526"/>
      <c r="K101" s="275">
        <f t="shared" si="21"/>
        <v>0</v>
      </c>
      <c r="L101" s="527"/>
      <c r="M101" s="209">
        <f t="shared" si="22"/>
        <v>0</v>
      </c>
      <c r="N101" s="228" t="s">
        <v>818</v>
      </c>
      <c r="O101" s="295"/>
      <c r="P101" s="295"/>
      <c r="Q101" s="295"/>
      <c r="R101" s="295"/>
      <c r="S101" s="295"/>
      <c r="T101" s="295"/>
      <c r="U101" s="295"/>
      <c r="V101" s="295"/>
      <c r="W101" s="160"/>
      <c r="X101" s="861"/>
      <c r="Y101" s="526"/>
      <c r="Z101" s="526"/>
      <c r="AA101" s="275">
        <f t="shared" si="24"/>
        <v>0</v>
      </c>
      <c r="AB101" s="527"/>
      <c r="AC101" s="192">
        <f t="shared" si="26"/>
        <v>0</v>
      </c>
      <c r="AD101" s="520"/>
      <c r="AE101" s="540"/>
      <c r="AF101" s="540"/>
      <c r="AG101" s="540"/>
      <c r="AH101" s="540"/>
      <c r="AI101" s="541"/>
    </row>
    <row r="102" spans="1:35" ht="185.25" x14ac:dyDescent="0.25">
      <c r="A102" s="553"/>
      <c r="B102" s="554"/>
      <c r="C102" s="548">
        <v>28</v>
      </c>
      <c r="D102" s="518"/>
      <c r="E102" s="519"/>
      <c r="F102" s="533" t="s">
        <v>477</v>
      </c>
      <c r="G102" s="715"/>
      <c r="H102" s="861"/>
      <c r="I102" s="526"/>
      <c r="J102" s="526"/>
      <c r="K102" s="275">
        <f t="shared" si="21"/>
        <v>0</v>
      </c>
      <c r="L102" s="527"/>
      <c r="M102" s="209">
        <f t="shared" si="22"/>
        <v>0</v>
      </c>
      <c r="N102" s="228" t="s">
        <v>818</v>
      </c>
      <c r="O102" s="295"/>
      <c r="P102" s="295"/>
      <c r="Q102" s="295"/>
      <c r="R102" s="295"/>
      <c r="S102" s="295"/>
      <c r="T102" s="295"/>
      <c r="U102" s="295"/>
      <c r="V102" s="295"/>
      <c r="W102" s="160"/>
      <c r="X102" s="861"/>
      <c r="Y102" s="526"/>
      <c r="Z102" s="526"/>
      <c r="AA102" s="275">
        <f t="shared" si="24"/>
        <v>0</v>
      </c>
      <c r="AB102" s="527"/>
      <c r="AC102" s="192">
        <f t="shared" si="26"/>
        <v>0</v>
      </c>
      <c r="AD102" s="520"/>
      <c r="AE102" s="540"/>
      <c r="AF102" s="540"/>
      <c r="AG102" s="540"/>
      <c r="AH102" s="540"/>
      <c r="AI102" s="541"/>
    </row>
    <row r="103" spans="1:35" ht="142.5" x14ac:dyDescent="0.25">
      <c r="A103" s="553"/>
      <c r="B103" s="554"/>
      <c r="C103" s="548"/>
      <c r="D103" s="518"/>
      <c r="E103" s="519"/>
      <c r="F103" s="533"/>
      <c r="G103" s="715"/>
      <c r="H103" s="861"/>
      <c r="I103" s="526"/>
      <c r="J103" s="526"/>
      <c r="K103" s="275">
        <f t="shared" si="21"/>
        <v>0</v>
      </c>
      <c r="L103" s="527"/>
      <c r="M103" s="209">
        <f t="shared" si="22"/>
        <v>0</v>
      </c>
      <c r="N103" s="228" t="s">
        <v>819</v>
      </c>
      <c r="O103" s="295"/>
      <c r="P103" s="295"/>
      <c r="Q103" s="295"/>
      <c r="R103" s="295"/>
      <c r="S103" s="295"/>
      <c r="T103" s="295"/>
      <c r="U103" s="295"/>
      <c r="V103" s="295"/>
      <c r="W103" s="160"/>
      <c r="X103" s="861"/>
      <c r="Y103" s="526"/>
      <c r="Z103" s="526"/>
      <c r="AA103" s="275">
        <f t="shared" si="24"/>
        <v>0</v>
      </c>
      <c r="AB103" s="527"/>
      <c r="AC103" s="192">
        <f t="shared" si="26"/>
        <v>0</v>
      </c>
      <c r="AD103" s="520"/>
      <c r="AE103" s="540"/>
      <c r="AF103" s="540"/>
      <c r="AG103" s="540"/>
      <c r="AH103" s="540"/>
      <c r="AI103" s="541"/>
    </row>
    <row r="104" spans="1:35" ht="28.5" x14ac:dyDescent="0.25">
      <c r="A104" s="553"/>
      <c r="B104" s="554"/>
      <c r="C104" s="548"/>
      <c r="D104" s="518" t="s">
        <v>520</v>
      </c>
      <c r="E104" s="519" t="s">
        <v>57</v>
      </c>
      <c r="F104" s="252" t="s">
        <v>521</v>
      </c>
      <c r="G104" s="255" t="s">
        <v>328</v>
      </c>
      <c r="H104" s="861" t="s">
        <v>22</v>
      </c>
      <c r="I104" s="526">
        <f>IF(H104="Rara Vez",1,IF(H104="Improbable",1.9,IF(H104="Posible",3,IF(H104="Probable",4,IF(H104="Casi Seguro",5,0)))))</f>
        <v>1</v>
      </c>
      <c r="J104" s="526" t="s">
        <v>10</v>
      </c>
      <c r="K104" s="275">
        <f t="shared" si="21"/>
        <v>10.1</v>
      </c>
      <c r="L104" s="527" t="str">
        <f t="shared" si="14"/>
        <v>Alta</v>
      </c>
      <c r="M104" s="209">
        <f t="shared" si="22"/>
        <v>10.1</v>
      </c>
      <c r="N104" s="228" t="s">
        <v>522</v>
      </c>
      <c r="O104" s="295"/>
      <c r="P104" s="295"/>
      <c r="Q104" s="295"/>
      <c r="R104" s="295"/>
      <c r="S104" s="295"/>
      <c r="T104" s="295"/>
      <c r="U104" s="295"/>
      <c r="V104" s="295"/>
      <c r="W104" s="160"/>
      <c r="X104" s="861" t="s">
        <v>22</v>
      </c>
      <c r="Y104" s="526">
        <f>IF(X104="Rara Vez",1,IF(X104="Improbable",1.9,IF(X104="Posible",3,IF(X104="Probable",4,IF(X104="Casi Seguro",5,0)))))</f>
        <v>1</v>
      </c>
      <c r="Z104" s="526" t="s">
        <v>10</v>
      </c>
      <c r="AA104" s="275">
        <f t="shared" si="24"/>
        <v>10.1</v>
      </c>
      <c r="AB104" s="527" t="str">
        <f t="shared" ref="AB104" si="34">IF(AC104=0,"",IF(AC104&lt;=10,"Moderada",IF(AC104&lt;=20,"Alta",IF(AC104&lt;=100.5,"Extrema"))))</f>
        <v>Alta</v>
      </c>
      <c r="AC104" s="192">
        <f t="shared" si="26"/>
        <v>10.1</v>
      </c>
      <c r="AD104" s="520" t="s">
        <v>703</v>
      </c>
      <c r="AE104" s="540" t="s">
        <v>832</v>
      </c>
      <c r="AF104" s="542" t="s">
        <v>833</v>
      </c>
      <c r="AG104" s="540" t="s">
        <v>834</v>
      </c>
      <c r="AH104" s="542" t="s">
        <v>189</v>
      </c>
      <c r="AI104" s="541" t="s">
        <v>824</v>
      </c>
    </row>
    <row r="105" spans="1:35" ht="142.5" x14ac:dyDescent="0.25">
      <c r="A105" s="553"/>
      <c r="B105" s="554"/>
      <c r="C105" s="295">
        <v>29</v>
      </c>
      <c r="D105" s="518"/>
      <c r="E105" s="519"/>
      <c r="F105" s="739" t="s">
        <v>526</v>
      </c>
      <c r="G105" s="255" t="s">
        <v>77</v>
      </c>
      <c r="H105" s="861"/>
      <c r="I105" s="526"/>
      <c r="J105" s="526"/>
      <c r="K105" s="275">
        <f t="shared" si="21"/>
        <v>0</v>
      </c>
      <c r="L105" s="527"/>
      <c r="M105" s="209">
        <f t="shared" si="22"/>
        <v>0</v>
      </c>
      <c r="N105" s="228" t="s">
        <v>819</v>
      </c>
      <c r="O105" s="295"/>
      <c r="P105" s="295"/>
      <c r="Q105" s="295"/>
      <c r="R105" s="295"/>
      <c r="S105" s="295"/>
      <c r="T105" s="295"/>
      <c r="U105" s="295"/>
      <c r="V105" s="295"/>
      <c r="W105" s="160"/>
      <c r="X105" s="861"/>
      <c r="Y105" s="526"/>
      <c r="Z105" s="526"/>
      <c r="AA105" s="275">
        <f t="shared" si="24"/>
        <v>0</v>
      </c>
      <c r="AB105" s="527"/>
      <c r="AC105" s="192">
        <f t="shared" si="26"/>
        <v>0</v>
      </c>
      <c r="AD105" s="520"/>
      <c r="AE105" s="540"/>
      <c r="AF105" s="542"/>
      <c r="AG105" s="540"/>
      <c r="AH105" s="542"/>
      <c r="AI105" s="541"/>
    </row>
    <row r="106" spans="1:35" ht="143.25" thickBot="1" x14ac:dyDescent="0.3">
      <c r="A106" s="555"/>
      <c r="B106" s="556"/>
      <c r="C106" s="305">
        <v>30</v>
      </c>
      <c r="D106" s="599"/>
      <c r="E106" s="637"/>
      <c r="F106" s="672"/>
      <c r="G106" s="246" t="s">
        <v>78</v>
      </c>
      <c r="H106" s="868"/>
      <c r="I106" s="593"/>
      <c r="J106" s="593"/>
      <c r="K106" s="276">
        <f t="shared" si="21"/>
        <v>0</v>
      </c>
      <c r="L106" s="530"/>
      <c r="M106" s="210">
        <f t="shared" si="22"/>
        <v>0</v>
      </c>
      <c r="N106" s="150" t="s">
        <v>819</v>
      </c>
      <c r="O106" s="305"/>
      <c r="P106" s="305"/>
      <c r="Q106" s="305"/>
      <c r="R106" s="305"/>
      <c r="S106" s="305"/>
      <c r="T106" s="305"/>
      <c r="U106" s="305"/>
      <c r="V106" s="305"/>
      <c r="W106" s="161"/>
      <c r="X106" s="868"/>
      <c r="Y106" s="593"/>
      <c r="Z106" s="593"/>
      <c r="AA106" s="276">
        <f t="shared" si="24"/>
        <v>0</v>
      </c>
      <c r="AB106" s="530"/>
      <c r="AC106" s="193">
        <f t="shared" si="26"/>
        <v>0</v>
      </c>
      <c r="AD106" s="869"/>
      <c r="AE106" s="870"/>
      <c r="AF106" s="863"/>
      <c r="AG106" s="870"/>
      <c r="AH106" s="863"/>
      <c r="AI106" s="802"/>
    </row>
    <row r="107" spans="1:35" ht="71.25" x14ac:dyDescent="0.25">
      <c r="A107" s="864" t="s">
        <v>539</v>
      </c>
      <c r="B107" s="865"/>
      <c r="C107" s="723">
        <v>31</v>
      </c>
      <c r="D107" s="557" t="s">
        <v>697</v>
      </c>
      <c r="E107" s="583" t="s">
        <v>57</v>
      </c>
      <c r="F107" s="289" t="s">
        <v>540</v>
      </c>
      <c r="G107" s="245" t="s">
        <v>75</v>
      </c>
      <c r="H107" s="862" t="s">
        <v>22</v>
      </c>
      <c r="I107" s="592">
        <f>IF(H107="Rara Vez",1,IF(H107="Improbable",1.9,IF(H107="Posible",3,IF(H107="Probable",4,IF(H107="Casi Seguro",5,0)))))</f>
        <v>1</v>
      </c>
      <c r="J107" s="592" t="s">
        <v>10</v>
      </c>
      <c r="K107" s="871">
        <f>IF(J107="Moderado",5,IF(J107="Mayor",10.1,IF(J107="Catastrófico",20.1,0)))</f>
        <v>10.1</v>
      </c>
      <c r="L107" s="797" t="str">
        <f>IF(M107=0,"",IF(M107&lt;=10,"Moderada",IF(M107&lt;=20,"Alta",IF(M107&lt;=100.5,"Extrema"))))</f>
        <v>Alta</v>
      </c>
      <c r="M107" s="734">
        <f>+I107*K107</f>
        <v>10.1</v>
      </c>
      <c r="N107" s="227" t="s">
        <v>913</v>
      </c>
      <c r="O107" s="84"/>
      <c r="P107" s="84"/>
      <c r="Q107" s="84"/>
      <c r="R107" s="84"/>
      <c r="S107" s="84"/>
      <c r="T107" s="84"/>
      <c r="U107" s="84"/>
      <c r="V107" s="84"/>
      <c r="W107" s="187"/>
      <c r="X107" s="862" t="s">
        <v>22</v>
      </c>
      <c r="Y107" s="592">
        <f>IF(X107="Rara Vez",1,IF(X107="Improbable",1.9,IF(X107="Posible",3,IF(X107="Probable",4,IF(X107="Casi Seguro",5,0)))))</f>
        <v>1</v>
      </c>
      <c r="Z107" s="592" t="s">
        <v>10</v>
      </c>
      <c r="AA107" s="871">
        <f>IF(Z107="Moderado",5,IF(Z107="Mayor",10.1,IF(Z107="Catastrófico",20.1,0)))</f>
        <v>10.1</v>
      </c>
      <c r="AB107" s="797" t="str">
        <f>IF(AC107=0,"",IF(AC107&lt;=10,"Moderada",IF(AC107&lt;=20,"Alta",IF(AC107&lt;=100.5,"Extrema"))))</f>
        <v>Alta</v>
      </c>
      <c r="AC107" s="195">
        <f t="shared" si="26"/>
        <v>10.1</v>
      </c>
      <c r="AD107" s="665" t="s">
        <v>703</v>
      </c>
      <c r="AE107" s="222" t="s">
        <v>909</v>
      </c>
      <c r="AF107" s="94" t="s">
        <v>910</v>
      </c>
      <c r="AG107" s="229" t="s">
        <v>518</v>
      </c>
      <c r="AH107" s="94" t="s">
        <v>189</v>
      </c>
      <c r="AI107" s="583" t="s">
        <v>911</v>
      </c>
    </row>
    <row r="108" spans="1:35" ht="114" x14ac:dyDescent="0.25">
      <c r="A108" s="588"/>
      <c r="B108" s="589"/>
      <c r="C108" s="701"/>
      <c r="D108" s="558"/>
      <c r="E108" s="541"/>
      <c r="F108" s="290" t="s">
        <v>545</v>
      </c>
      <c r="G108" s="255" t="s">
        <v>215</v>
      </c>
      <c r="H108" s="861"/>
      <c r="I108" s="526"/>
      <c r="J108" s="526"/>
      <c r="K108" s="872"/>
      <c r="L108" s="607"/>
      <c r="M108" s="735"/>
      <c r="N108" s="228" t="s">
        <v>846</v>
      </c>
      <c r="O108" s="295"/>
      <c r="P108" s="295"/>
      <c r="Q108" s="295"/>
      <c r="R108" s="295"/>
      <c r="S108" s="295"/>
      <c r="T108" s="295"/>
      <c r="U108" s="295"/>
      <c r="V108" s="295"/>
      <c r="W108" s="160"/>
      <c r="X108" s="861"/>
      <c r="Y108" s="526"/>
      <c r="Z108" s="526"/>
      <c r="AA108" s="872"/>
      <c r="AB108" s="607"/>
      <c r="AC108" s="192">
        <f t="shared" si="26"/>
        <v>0</v>
      </c>
      <c r="AD108" s="572"/>
      <c r="AE108" s="223" t="s">
        <v>912</v>
      </c>
      <c r="AF108" s="259" t="s">
        <v>910</v>
      </c>
      <c r="AG108" s="219" t="s">
        <v>518</v>
      </c>
      <c r="AH108" s="259" t="s">
        <v>189</v>
      </c>
      <c r="AI108" s="541"/>
    </row>
    <row r="109" spans="1:35" ht="28.5" x14ac:dyDescent="0.25">
      <c r="A109" s="588"/>
      <c r="B109" s="589"/>
      <c r="C109" s="701"/>
      <c r="D109" s="558"/>
      <c r="E109" s="541"/>
      <c r="F109" s="290" t="s">
        <v>547</v>
      </c>
      <c r="G109" s="675" t="s">
        <v>78</v>
      </c>
      <c r="H109" s="861"/>
      <c r="I109" s="526"/>
      <c r="J109" s="526"/>
      <c r="K109" s="872"/>
      <c r="L109" s="607"/>
      <c r="M109" s="735"/>
      <c r="N109" s="719" t="s">
        <v>847</v>
      </c>
      <c r="O109" s="295"/>
      <c r="P109" s="295"/>
      <c r="Q109" s="295"/>
      <c r="R109" s="295"/>
      <c r="S109" s="295"/>
      <c r="T109" s="295"/>
      <c r="U109" s="295"/>
      <c r="V109" s="295"/>
      <c r="W109" s="160"/>
      <c r="X109" s="861"/>
      <c r="Y109" s="526"/>
      <c r="Z109" s="526"/>
      <c r="AA109" s="872"/>
      <c r="AB109" s="607"/>
      <c r="AC109" s="192">
        <f t="shared" si="26"/>
        <v>0</v>
      </c>
      <c r="AD109" s="572"/>
      <c r="AE109" s="223" t="s">
        <v>909</v>
      </c>
      <c r="AF109" s="259" t="s">
        <v>910</v>
      </c>
      <c r="AG109" s="219" t="s">
        <v>518</v>
      </c>
      <c r="AH109" s="259" t="s">
        <v>189</v>
      </c>
      <c r="AI109" s="541"/>
    </row>
    <row r="110" spans="1:35" ht="29.25" thickBot="1" x14ac:dyDescent="0.3">
      <c r="A110" s="588"/>
      <c r="B110" s="589"/>
      <c r="C110" s="702"/>
      <c r="D110" s="559"/>
      <c r="E110" s="802"/>
      <c r="F110" s="291" t="s">
        <v>550</v>
      </c>
      <c r="G110" s="801"/>
      <c r="H110" s="868"/>
      <c r="I110" s="593"/>
      <c r="J110" s="593"/>
      <c r="K110" s="873"/>
      <c r="L110" s="798"/>
      <c r="M110" s="736"/>
      <c r="N110" s="823"/>
      <c r="O110" s="295"/>
      <c r="P110" s="295"/>
      <c r="Q110" s="295"/>
      <c r="R110" s="295"/>
      <c r="S110" s="295"/>
      <c r="T110" s="295"/>
      <c r="U110" s="295"/>
      <c r="V110" s="295"/>
      <c r="W110" s="160"/>
      <c r="X110" s="868"/>
      <c r="Y110" s="593"/>
      <c r="Z110" s="593"/>
      <c r="AA110" s="873"/>
      <c r="AB110" s="798"/>
      <c r="AC110" s="192">
        <f t="shared" si="26"/>
        <v>0</v>
      </c>
      <c r="AD110" s="666"/>
      <c r="AE110" s="108" t="s">
        <v>909</v>
      </c>
      <c r="AF110" s="95" t="s">
        <v>910</v>
      </c>
      <c r="AG110" s="96" t="s">
        <v>518</v>
      </c>
      <c r="AH110" s="95" t="s">
        <v>189</v>
      </c>
      <c r="AI110" s="220" t="s">
        <v>911</v>
      </c>
    </row>
    <row r="111" spans="1:35" ht="28.5" x14ac:dyDescent="0.25">
      <c r="A111" s="588"/>
      <c r="B111" s="589"/>
      <c r="C111" s="522">
        <v>32</v>
      </c>
      <c r="D111" s="647" t="s">
        <v>551</v>
      </c>
      <c r="E111" s="560" t="s">
        <v>57</v>
      </c>
      <c r="F111" s="289" t="s">
        <v>540</v>
      </c>
      <c r="G111" s="245" t="s">
        <v>75</v>
      </c>
      <c r="H111" s="862" t="s">
        <v>22</v>
      </c>
      <c r="I111" s="592">
        <f t="shared" ref="I111:I114" si="35">IF(H111="Rara Vez",1,IF(H111="Improbable",1.9,IF(H111="Posible",3,IF(H111="Probable",4,IF(H111="Casi Seguro",5,0)))))</f>
        <v>1</v>
      </c>
      <c r="J111" s="592" t="s">
        <v>11</v>
      </c>
      <c r="K111" s="871">
        <f t="shared" ref="K111:K118" si="36">IF(J111="Moderado",5,IF(J111="Mayor",10.1,IF(J111="Catastrófico",20.1,0)))</f>
        <v>5</v>
      </c>
      <c r="L111" s="797" t="str">
        <f>IF(M111=0,"",IF(M111&lt;=10,"Moderada",IF(M111&lt;=20,"Alta",IF(M111&lt;=100.5,"Extrema"))))</f>
        <v>Moderada</v>
      </c>
      <c r="M111" s="734">
        <f t="shared" ref="M111:M118" si="37">+I111*K111</f>
        <v>5</v>
      </c>
      <c r="N111" s="227" t="s">
        <v>552</v>
      </c>
      <c r="O111" s="295"/>
      <c r="P111" s="295"/>
      <c r="Q111" s="295"/>
      <c r="R111" s="295"/>
      <c r="S111" s="295"/>
      <c r="T111" s="295"/>
      <c r="U111" s="295"/>
      <c r="V111" s="295"/>
      <c r="W111" s="160"/>
      <c r="X111" s="862" t="s">
        <v>22</v>
      </c>
      <c r="Y111" s="592">
        <f t="shared" ref="Y111" si="38">IF(X111="Rara Vez",1,IF(X111="Improbable",1.9,IF(X111="Posible",3,IF(X111="Probable",4,IF(X111="Casi Seguro",5,0)))))</f>
        <v>1</v>
      </c>
      <c r="Z111" s="592" t="s">
        <v>11</v>
      </c>
      <c r="AA111" s="871">
        <f t="shared" ref="AA111" si="39">IF(Z111="Moderado",5,IF(Z111="Mayor",10.1,IF(Z111="Catastrófico",20.1,0)))</f>
        <v>5</v>
      </c>
      <c r="AB111" s="797" t="str">
        <f>IF(AC111=0,"",IF(AC111&lt;=10,"Moderada",IF(AC111&lt;=20,"Alta",IF(AC111&lt;=100.5,"Extrema"))))</f>
        <v>Moderada</v>
      </c>
      <c r="AC111" s="192">
        <f t="shared" si="26"/>
        <v>5</v>
      </c>
      <c r="AD111" s="799" t="s">
        <v>703</v>
      </c>
      <c r="AE111" s="222" t="s">
        <v>909</v>
      </c>
      <c r="AF111" s="94" t="s">
        <v>910</v>
      </c>
      <c r="AG111" s="229" t="s">
        <v>518</v>
      </c>
      <c r="AH111" s="94" t="s">
        <v>189</v>
      </c>
      <c r="AI111" s="560" t="s">
        <v>911</v>
      </c>
    </row>
    <row r="112" spans="1:35" ht="28.5" x14ac:dyDescent="0.25">
      <c r="A112" s="588"/>
      <c r="B112" s="589"/>
      <c r="C112" s="522"/>
      <c r="D112" s="558"/>
      <c r="E112" s="532"/>
      <c r="F112" s="290" t="s">
        <v>555</v>
      </c>
      <c r="G112" s="255" t="s">
        <v>78</v>
      </c>
      <c r="H112" s="861"/>
      <c r="I112" s="526"/>
      <c r="J112" s="526"/>
      <c r="K112" s="872"/>
      <c r="L112" s="607"/>
      <c r="M112" s="735"/>
      <c r="N112" s="228" t="s">
        <v>556</v>
      </c>
      <c r="O112" s="295"/>
      <c r="P112" s="295"/>
      <c r="Q112" s="295"/>
      <c r="R112" s="295"/>
      <c r="S112" s="295"/>
      <c r="T112" s="295"/>
      <c r="U112" s="295"/>
      <c r="V112" s="295"/>
      <c r="W112" s="160"/>
      <c r="X112" s="861"/>
      <c r="Y112" s="526"/>
      <c r="Z112" s="526"/>
      <c r="AA112" s="872"/>
      <c r="AB112" s="607"/>
      <c r="AC112" s="192"/>
      <c r="AD112" s="724"/>
      <c r="AE112" s="223" t="s">
        <v>909</v>
      </c>
      <c r="AF112" s="259" t="s">
        <v>910</v>
      </c>
      <c r="AG112" s="219" t="s">
        <v>518</v>
      </c>
      <c r="AH112" s="259" t="s">
        <v>189</v>
      </c>
      <c r="AI112" s="532"/>
    </row>
    <row r="113" spans="1:35" ht="29.25" thickBot="1" x14ac:dyDescent="0.3">
      <c r="A113" s="588"/>
      <c r="B113" s="589"/>
      <c r="C113" s="522"/>
      <c r="D113" s="559"/>
      <c r="E113" s="561"/>
      <c r="F113" s="291"/>
      <c r="G113" s="246"/>
      <c r="H113" s="868"/>
      <c r="I113" s="593"/>
      <c r="J113" s="593"/>
      <c r="K113" s="873"/>
      <c r="L113" s="798"/>
      <c r="M113" s="736"/>
      <c r="N113" s="150" t="s">
        <v>560</v>
      </c>
      <c r="O113" s="295"/>
      <c r="P113" s="295"/>
      <c r="Q113" s="295"/>
      <c r="R113" s="295"/>
      <c r="S113" s="295"/>
      <c r="T113" s="295"/>
      <c r="U113" s="295"/>
      <c r="V113" s="295"/>
      <c r="W113" s="160"/>
      <c r="X113" s="868"/>
      <c r="Y113" s="593"/>
      <c r="Z113" s="593"/>
      <c r="AA113" s="873"/>
      <c r="AB113" s="798"/>
      <c r="AC113" s="192">
        <f t="shared" si="26"/>
        <v>0</v>
      </c>
      <c r="AD113" s="789"/>
      <c r="AE113" s="108" t="s">
        <v>909</v>
      </c>
      <c r="AF113" s="95" t="s">
        <v>910</v>
      </c>
      <c r="AG113" s="96" t="s">
        <v>518</v>
      </c>
      <c r="AH113" s="95" t="s">
        <v>189</v>
      </c>
      <c r="AI113" s="561"/>
    </row>
    <row r="114" spans="1:35" ht="99.75" x14ac:dyDescent="0.25">
      <c r="A114" s="588"/>
      <c r="B114" s="589"/>
      <c r="C114" s="539">
        <v>33</v>
      </c>
      <c r="D114" s="557" t="s">
        <v>564</v>
      </c>
      <c r="E114" s="560" t="s">
        <v>57</v>
      </c>
      <c r="F114" s="289" t="s">
        <v>540</v>
      </c>
      <c r="G114" s="245" t="s">
        <v>75</v>
      </c>
      <c r="H114" s="862" t="s">
        <v>22</v>
      </c>
      <c r="I114" s="592">
        <f t="shared" si="35"/>
        <v>1</v>
      </c>
      <c r="J114" s="592" t="s">
        <v>10</v>
      </c>
      <c r="K114" s="871">
        <f t="shared" si="36"/>
        <v>10.1</v>
      </c>
      <c r="L114" s="797" t="str">
        <f>IF(M114=0,"",IF(M114&lt;=10,"Moderada",IF(M114&lt;=20,"Alta",IF(M114&lt;=100,"Extrema"))))</f>
        <v>Alta</v>
      </c>
      <c r="M114" s="734">
        <f t="shared" si="37"/>
        <v>10.1</v>
      </c>
      <c r="N114" s="227" t="s">
        <v>848</v>
      </c>
      <c r="O114" s="295"/>
      <c r="P114" s="295"/>
      <c r="Q114" s="295"/>
      <c r="R114" s="295"/>
      <c r="S114" s="295"/>
      <c r="T114" s="295"/>
      <c r="U114" s="295"/>
      <c r="V114" s="295"/>
      <c r="W114" s="160"/>
      <c r="X114" s="862" t="s">
        <v>22</v>
      </c>
      <c r="Y114" s="592">
        <f t="shared" ref="Y114" si="40">IF(X114="Rara Vez",1,IF(X114="Improbable",1.9,IF(X114="Posible",3,IF(X114="Probable",4,IF(X114="Casi Seguro",5,0)))))</f>
        <v>1</v>
      </c>
      <c r="Z114" s="592" t="s">
        <v>10</v>
      </c>
      <c r="AA114" s="871">
        <f t="shared" ref="AA114" si="41">IF(Z114="Moderado",5,IF(Z114="Mayor",10.1,IF(Z114="Catastrófico",20.1,0)))</f>
        <v>10.1</v>
      </c>
      <c r="AB114" s="797" t="str">
        <f>IF(AC114=0,"",IF(AC114&lt;=10,"Moderada",IF(AC114&lt;=20,"Alta",IF(AC114&lt;=100,"Extrema"))))</f>
        <v>Alta</v>
      </c>
      <c r="AC114" s="192">
        <f t="shared" si="26"/>
        <v>10.1</v>
      </c>
      <c r="AD114" s="799" t="s">
        <v>703</v>
      </c>
      <c r="AE114" s="222" t="s">
        <v>909</v>
      </c>
      <c r="AF114" s="94" t="s">
        <v>910</v>
      </c>
      <c r="AG114" s="229" t="s">
        <v>518</v>
      </c>
      <c r="AH114" s="94" t="s">
        <v>189</v>
      </c>
      <c r="AI114" s="750" t="s">
        <v>911</v>
      </c>
    </row>
    <row r="115" spans="1:35" ht="85.5" x14ac:dyDescent="0.25">
      <c r="A115" s="588"/>
      <c r="B115" s="589"/>
      <c r="C115" s="539"/>
      <c r="D115" s="558"/>
      <c r="E115" s="532"/>
      <c r="F115" s="290" t="s">
        <v>545</v>
      </c>
      <c r="G115" s="255" t="s">
        <v>215</v>
      </c>
      <c r="H115" s="861"/>
      <c r="I115" s="526"/>
      <c r="J115" s="526"/>
      <c r="K115" s="872"/>
      <c r="L115" s="607"/>
      <c r="M115" s="735"/>
      <c r="N115" s="228" t="s">
        <v>849</v>
      </c>
      <c r="O115" s="295"/>
      <c r="P115" s="295"/>
      <c r="Q115" s="295"/>
      <c r="R115" s="295"/>
      <c r="S115" s="295"/>
      <c r="T115" s="295"/>
      <c r="U115" s="295"/>
      <c r="V115" s="295"/>
      <c r="W115" s="160"/>
      <c r="X115" s="861"/>
      <c r="Y115" s="526"/>
      <c r="Z115" s="526"/>
      <c r="AA115" s="872"/>
      <c r="AB115" s="607"/>
      <c r="AC115" s="192">
        <f t="shared" si="26"/>
        <v>0</v>
      </c>
      <c r="AD115" s="724"/>
      <c r="AE115" s="223" t="s">
        <v>909</v>
      </c>
      <c r="AF115" s="259" t="s">
        <v>910</v>
      </c>
      <c r="AG115" s="219" t="s">
        <v>518</v>
      </c>
      <c r="AH115" s="259" t="s">
        <v>189</v>
      </c>
      <c r="AI115" s="751"/>
    </row>
    <row r="116" spans="1:35" ht="42.75" x14ac:dyDescent="0.25">
      <c r="A116" s="588"/>
      <c r="B116" s="589"/>
      <c r="C116" s="539"/>
      <c r="D116" s="558"/>
      <c r="E116" s="532"/>
      <c r="F116" s="290" t="s">
        <v>547</v>
      </c>
      <c r="G116" s="255" t="s">
        <v>78</v>
      </c>
      <c r="H116" s="861"/>
      <c r="I116" s="526"/>
      <c r="J116" s="526"/>
      <c r="K116" s="872"/>
      <c r="L116" s="607"/>
      <c r="M116" s="735"/>
      <c r="N116" s="540" t="s">
        <v>850</v>
      </c>
      <c r="O116" s="295"/>
      <c r="P116" s="295"/>
      <c r="Q116" s="295"/>
      <c r="R116" s="295"/>
      <c r="S116" s="295"/>
      <c r="T116" s="295"/>
      <c r="U116" s="295"/>
      <c r="V116" s="295"/>
      <c r="W116" s="160"/>
      <c r="X116" s="861"/>
      <c r="Y116" s="526"/>
      <c r="Z116" s="526"/>
      <c r="AA116" s="872"/>
      <c r="AB116" s="607"/>
      <c r="AC116" s="192">
        <f t="shared" si="26"/>
        <v>0</v>
      </c>
      <c r="AD116" s="724"/>
      <c r="AE116" s="223" t="s">
        <v>572</v>
      </c>
      <c r="AF116" s="259" t="s">
        <v>573</v>
      </c>
      <c r="AG116" s="219" t="s">
        <v>518</v>
      </c>
      <c r="AH116" s="259" t="s">
        <v>228</v>
      </c>
      <c r="AI116" s="751"/>
    </row>
    <row r="117" spans="1:35" ht="28.5" x14ac:dyDescent="0.25">
      <c r="A117" s="588"/>
      <c r="B117" s="589"/>
      <c r="C117" s="539"/>
      <c r="D117" s="574"/>
      <c r="E117" s="721"/>
      <c r="F117" s="293" t="s">
        <v>550</v>
      </c>
      <c r="G117" s="263"/>
      <c r="H117" s="874"/>
      <c r="I117" s="573"/>
      <c r="J117" s="573"/>
      <c r="K117" s="875"/>
      <c r="L117" s="876"/>
      <c r="M117" s="738"/>
      <c r="N117" s="719"/>
      <c r="O117" s="295"/>
      <c r="P117" s="295"/>
      <c r="Q117" s="295"/>
      <c r="R117" s="295"/>
      <c r="S117" s="295"/>
      <c r="T117" s="295"/>
      <c r="U117" s="295"/>
      <c r="V117" s="295"/>
      <c r="W117" s="160"/>
      <c r="X117" s="874"/>
      <c r="Y117" s="573"/>
      <c r="Z117" s="573"/>
      <c r="AA117" s="875"/>
      <c r="AB117" s="876"/>
      <c r="AC117" s="192">
        <f t="shared" si="26"/>
        <v>0</v>
      </c>
      <c r="AD117" s="800"/>
      <c r="AE117" s="258" t="s">
        <v>909</v>
      </c>
      <c r="AF117" s="260" t="s">
        <v>910</v>
      </c>
      <c r="AG117" s="261" t="s">
        <v>518</v>
      </c>
      <c r="AH117" s="260" t="s">
        <v>189</v>
      </c>
      <c r="AI117" s="756"/>
    </row>
    <row r="118" spans="1:35" ht="71.25" x14ac:dyDescent="0.25">
      <c r="A118" s="588"/>
      <c r="B118" s="589"/>
      <c r="C118" s="638">
        <v>34</v>
      </c>
      <c r="D118" s="534" t="s">
        <v>841</v>
      </c>
      <c r="E118" s="532" t="s">
        <v>57</v>
      </c>
      <c r="F118" s="116" t="s">
        <v>842</v>
      </c>
      <c r="G118" s="206" t="s">
        <v>75</v>
      </c>
      <c r="H118" s="861" t="s">
        <v>15</v>
      </c>
      <c r="I118" s="526">
        <v>5</v>
      </c>
      <c r="J118" s="526" t="s">
        <v>10</v>
      </c>
      <c r="K118" s="872">
        <f t="shared" si="36"/>
        <v>10.1</v>
      </c>
      <c r="L118" s="607" t="str">
        <f>IF(M118=0,"",IF(M118&lt;=10,"Moderada",IF(M118&lt;=20,"Alta",IF(M118&lt;=100.5,"Extrema"))))</f>
        <v>Extrema</v>
      </c>
      <c r="M118" s="735">
        <f t="shared" si="37"/>
        <v>50.5</v>
      </c>
      <c r="N118" s="279" t="s">
        <v>851</v>
      </c>
      <c r="O118" s="295"/>
      <c r="P118" s="295"/>
      <c r="Q118" s="295"/>
      <c r="R118" s="295"/>
      <c r="S118" s="295"/>
      <c r="T118" s="295"/>
      <c r="U118" s="295"/>
      <c r="V118" s="295"/>
      <c r="W118" s="160"/>
      <c r="X118" s="861" t="s">
        <v>22</v>
      </c>
      <c r="Y118" s="526">
        <v>5</v>
      </c>
      <c r="Z118" s="526" t="s">
        <v>10</v>
      </c>
      <c r="AA118" s="872">
        <f t="shared" ref="AA118" si="42">IF(Z118="Moderado",5,IF(Z118="Mayor",10.1,IF(Z118="Catastrófico",20.1,0)))</f>
        <v>10.1</v>
      </c>
      <c r="AB118" s="607" t="str">
        <f>IF(AC118=0,"",IF(AC118&lt;=10,"Moderada",IF(AC118&lt;=20,"Alta",IF(AC118&lt;=100.5,"Extrema"))))</f>
        <v>Extrema</v>
      </c>
      <c r="AC118" s="192">
        <f t="shared" si="26"/>
        <v>50.5</v>
      </c>
      <c r="AD118" s="724" t="s">
        <v>703</v>
      </c>
      <c r="AE118" s="223" t="s">
        <v>909</v>
      </c>
      <c r="AF118" s="259" t="s">
        <v>910</v>
      </c>
      <c r="AG118" s="219" t="s">
        <v>518</v>
      </c>
      <c r="AH118" s="259" t="s">
        <v>189</v>
      </c>
      <c r="AI118" s="704" t="s">
        <v>911</v>
      </c>
    </row>
    <row r="119" spans="1:35" ht="42.75" x14ac:dyDescent="0.25">
      <c r="A119" s="588"/>
      <c r="B119" s="589"/>
      <c r="C119" s="638"/>
      <c r="D119" s="534"/>
      <c r="E119" s="532"/>
      <c r="F119" s="173" t="s">
        <v>843</v>
      </c>
      <c r="G119" s="206" t="s">
        <v>215</v>
      </c>
      <c r="H119" s="861"/>
      <c r="I119" s="526"/>
      <c r="J119" s="526"/>
      <c r="K119" s="872"/>
      <c r="L119" s="607"/>
      <c r="M119" s="735"/>
      <c r="N119" s="574" t="s">
        <v>852</v>
      </c>
      <c r="O119" s="295"/>
      <c r="P119" s="295"/>
      <c r="Q119" s="295"/>
      <c r="R119" s="295"/>
      <c r="S119" s="295"/>
      <c r="T119" s="295"/>
      <c r="U119" s="295"/>
      <c r="V119" s="295"/>
      <c r="W119" s="160"/>
      <c r="X119" s="861"/>
      <c r="Y119" s="526"/>
      <c r="Z119" s="526"/>
      <c r="AA119" s="872"/>
      <c r="AB119" s="607"/>
      <c r="AC119" s="192">
        <f t="shared" si="26"/>
        <v>0</v>
      </c>
      <c r="AD119" s="724"/>
      <c r="AE119" s="258" t="s">
        <v>909</v>
      </c>
      <c r="AF119" s="260" t="s">
        <v>910</v>
      </c>
      <c r="AG119" s="261" t="s">
        <v>518</v>
      </c>
      <c r="AH119" s="260" t="s">
        <v>189</v>
      </c>
      <c r="AI119" s="758"/>
    </row>
    <row r="120" spans="1:35" ht="28.5" x14ac:dyDescent="0.25">
      <c r="A120" s="588"/>
      <c r="B120" s="589"/>
      <c r="C120" s="638"/>
      <c r="D120" s="534"/>
      <c r="E120" s="532"/>
      <c r="F120" s="174" t="s">
        <v>844</v>
      </c>
      <c r="G120" s="207" t="s">
        <v>78</v>
      </c>
      <c r="H120" s="861"/>
      <c r="I120" s="526"/>
      <c r="J120" s="526"/>
      <c r="K120" s="872"/>
      <c r="L120" s="607"/>
      <c r="M120" s="735"/>
      <c r="N120" s="769"/>
      <c r="O120" s="295"/>
      <c r="P120" s="295"/>
      <c r="Q120" s="295"/>
      <c r="R120" s="295"/>
      <c r="S120" s="295"/>
      <c r="T120" s="295"/>
      <c r="U120" s="295"/>
      <c r="V120" s="295"/>
      <c r="W120" s="160"/>
      <c r="X120" s="861"/>
      <c r="Y120" s="526"/>
      <c r="Z120" s="526"/>
      <c r="AA120" s="872"/>
      <c r="AB120" s="607"/>
      <c r="AC120" s="192">
        <f t="shared" si="26"/>
        <v>0</v>
      </c>
      <c r="AD120" s="724"/>
      <c r="AE120" s="129" t="s">
        <v>909</v>
      </c>
      <c r="AF120" s="97" t="s">
        <v>910</v>
      </c>
      <c r="AG120" s="130" t="s">
        <v>518</v>
      </c>
      <c r="AH120" s="97" t="s">
        <v>189</v>
      </c>
      <c r="AI120" s="758"/>
    </row>
    <row r="121" spans="1:35" ht="114.75" thickBot="1" x14ac:dyDescent="0.3">
      <c r="A121" s="866"/>
      <c r="B121" s="867"/>
      <c r="C121" s="877"/>
      <c r="D121" s="534"/>
      <c r="E121" s="532"/>
      <c r="F121" s="116" t="s">
        <v>845</v>
      </c>
      <c r="G121" s="206"/>
      <c r="H121" s="861"/>
      <c r="I121" s="526"/>
      <c r="J121" s="526"/>
      <c r="K121" s="872"/>
      <c r="L121" s="607"/>
      <c r="M121" s="735"/>
      <c r="N121" s="279" t="s">
        <v>853</v>
      </c>
      <c r="O121" s="83"/>
      <c r="P121" s="83"/>
      <c r="Q121" s="83"/>
      <c r="R121" s="83"/>
      <c r="S121" s="83"/>
      <c r="T121" s="83"/>
      <c r="U121" s="83"/>
      <c r="V121" s="83"/>
      <c r="W121" s="186"/>
      <c r="X121" s="861"/>
      <c r="Y121" s="526"/>
      <c r="Z121" s="526"/>
      <c r="AA121" s="872"/>
      <c r="AB121" s="607"/>
      <c r="AC121" s="196">
        <f t="shared" si="26"/>
        <v>0</v>
      </c>
      <c r="AD121" s="724"/>
      <c r="AE121" s="223" t="s">
        <v>909</v>
      </c>
      <c r="AF121" s="259" t="s">
        <v>910</v>
      </c>
      <c r="AG121" s="219" t="s">
        <v>518</v>
      </c>
      <c r="AH121" s="259" t="s">
        <v>189</v>
      </c>
      <c r="AI121" s="878"/>
    </row>
    <row r="122" spans="1:35" ht="71.25" x14ac:dyDescent="0.25">
      <c r="A122" s="551" t="s">
        <v>574</v>
      </c>
      <c r="B122" s="552"/>
      <c r="C122" s="654">
        <v>35</v>
      </c>
      <c r="D122" s="605" t="s">
        <v>575</v>
      </c>
      <c r="E122" s="725" t="s">
        <v>57</v>
      </c>
      <c r="F122" s="727" t="s">
        <v>576</v>
      </c>
      <c r="G122" s="729" t="s">
        <v>75</v>
      </c>
      <c r="H122" s="752" t="s">
        <v>22</v>
      </c>
      <c r="I122" s="271">
        <f t="shared" si="20"/>
        <v>1</v>
      </c>
      <c r="J122" s="723" t="s">
        <v>11</v>
      </c>
      <c r="K122" s="274">
        <f t="shared" si="21"/>
        <v>5</v>
      </c>
      <c r="L122" s="753" t="str">
        <f t="shared" si="14"/>
        <v>Moderada</v>
      </c>
      <c r="M122" s="208">
        <f t="shared" si="22"/>
        <v>5</v>
      </c>
      <c r="N122" s="281" t="s">
        <v>839</v>
      </c>
      <c r="O122" s="304"/>
      <c r="P122" s="304"/>
      <c r="Q122" s="304"/>
      <c r="R122" s="304"/>
      <c r="S122" s="304"/>
      <c r="T122" s="304"/>
      <c r="U122" s="304"/>
      <c r="V122" s="304"/>
      <c r="W122" s="159"/>
      <c r="X122" s="752" t="s">
        <v>22</v>
      </c>
      <c r="Y122" s="271">
        <f t="shared" ref="Y122:Y194" si="43">IF(X122="Rara Vez",1,IF(X122="Improbable",1.9,IF(X122="Posible",3,IF(X122="Probable",4,IF(X122="Casi Seguro",5,0)))))</f>
        <v>1</v>
      </c>
      <c r="Z122" s="723" t="s">
        <v>11</v>
      </c>
      <c r="AA122" s="274">
        <f t="shared" ref="AA122:AA194" si="44">IF(Z122="Moderado",5,IF(Z122="Mayor",10.1,IF(Z122="Catastrófico",20.1,0)))</f>
        <v>5</v>
      </c>
      <c r="AB122" s="753" t="str">
        <f t="shared" ref="AB122" si="45">IF(AC122=0,"",IF(AC122&lt;=10,"Moderada",IF(AC122&lt;=20,"Alta",IF(AC122&lt;=100.5,"Extrema"))))</f>
        <v>Moderada</v>
      </c>
      <c r="AC122" s="191">
        <f t="shared" si="26"/>
        <v>5</v>
      </c>
      <c r="AD122" s="795" t="s">
        <v>123</v>
      </c>
      <c r="AE122" s="155" t="s">
        <v>578</v>
      </c>
      <c r="AF122" s="156" t="s">
        <v>579</v>
      </c>
      <c r="AG122" s="156" t="s">
        <v>580</v>
      </c>
      <c r="AH122" s="94" t="s">
        <v>205</v>
      </c>
      <c r="AI122" s="797" t="s">
        <v>824</v>
      </c>
    </row>
    <row r="123" spans="1:35" ht="72" thickBot="1" x14ac:dyDescent="0.3">
      <c r="A123" s="555"/>
      <c r="B123" s="556"/>
      <c r="C123" s="655"/>
      <c r="D123" s="656"/>
      <c r="E123" s="726"/>
      <c r="F123" s="728"/>
      <c r="G123" s="730"/>
      <c r="H123" s="792"/>
      <c r="I123" s="273">
        <f t="shared" si="20"/>
        <v>0</v>
      </c>
      <c r="J123" s="793"/>
      <c r="K123" s="276">
        <f t="shared" si="21"/>
        <v>0</v>
      </c>
      <c r="L123" s="794"/>
      <c r="M123" s="210">
        <f t="shared" si="22"/>
        <v>0</v>
      </c>
      <c r="N123" s="250" t="s">
        <v>840</v>
      </c>
      <c r="O123" s="305"/>
      <c r="P123" s="305"/>
      <c r="Q123" s="305"/>
      <c r="R123" s="305"/>
      <c r="S123" s="305"/>
      <c r="T123" s="305"/>
      <c r="U123" s="305"/>
      <c r="V123" s="305"/>
      <c r="W123" s="161"/>
      <c r="X123" s="792"/>
      <c r="Y123" s="273">
        <f t="shared" si="43"/>
        <v>0</v>
      </c>
      <c r="Z123" s="793"/>
      <c r="AA123" s="276">
        <f t="shared" si="44"/>
        <v>0</v>
      </c>
      <c r="AB123" s="794"/>
      <c r="AC123" s="193">
        <f t="shared" si="26"/>
        <v>0</v>
      </c>
      <c r="AD123" s="796"/>
      <c r="AE123" s="157" t="s">
        <v>583</v>
      </c>
      <c r="AF123" s="158" t="s">
        <v>584</v>
      </c>
      <c r="AG123" s="158" t="s">
        <v>580</v>
      </c>
      <c r="AH123" s="95" t="s">
        <v>129</v>
      </c>
      <c r="AI123" s="798"/>
    </row>
    <row r="124" spans="1:35" ht="85.5" x14ac:dyDescent="0.25">
      <c r="A124" s="659" t="s">
        <v>113</v>
      </c>
      <c r="B124" s="660"/>
      <c r="C124" s="522">
        <v>36</v>
      </c>
      <c r="D124" s="540" t="s">
        <v>45</v>
      </c>
      <c r="E124" s="541" t="s">
        <v>57</v>
      </c>
      <c r="F124" s="256" t="s">
        <v>32</v>
      </c>
      <c r="G124" s="307" t="s">
        <v>76</v>
      </c>
      <c r="H124" s="538" t="s">
        <v>12</v>
      </c>
      <c r="I124" s="539">
        <f>IF(H124="Rara Vez",1,IF(H124="Improbable",1.9,IF(H124="Posible",3,IF(H124="Probable",4,IF(H124="Casi Seguro",5,0)))))</f>
        <v>1.9</v>
      </c>
      <c r="J124" s="539" t="s">
        <v>10</v>
      </c>
      <c r="K124" s="536">
        <f>IF(J124="Moderado",5,IF(J124="Mayor",10.1,IF(J124="Catastrófico",20.1,0)))</f>
        <v>10.1</v>
      </c>
      <c r="L124" s="527" t="str">
        <f>IF(M124=0,"",IF(M124&lt;=10,"Moderada",IF(M124&lt;=20,"Alta",IF(M124&lt;=100.5,"Extrema"))))</f>
        <v>Alta</v>
      </c>
      <c r="M124" s="531">
        <f>+I124*K124</f>
        <v>19.189999999999998</v>
      </c>
      <c r="N124" s="284" t="s">
        <v>80</v>
      </c>
      <c r="O124" s="87" t="str">
        <f>[2]Controles!$B$42</f>
        <v>FUERTE</v>
      </c>
      <c r="P124" s="87">
        <f>IF(O124="FUERTE",50,IF(O124="MODERADO",25,IF(O124="DÉBIL",0,"")))</f>
        <v>50</v>
      </c>
      <c r="Q124" s="87" t="str">
        <f>[2]Controles!$C$42</f>
        <v>FUERTE</v>
      </c>
      <c r="R124" s="87">
        <f>IF(Q124="FUERTE",2,IF(Q124="MODERADO",1,IF(Q124="DÉBIL",0,"")))</f>
        <v>2</v>
      </c>
      <c r="S124" s="282" t="str">
        <f>[2]Controles!$D$42</f>
        <v>FUERTE</v>
      </c>
      <c r="T124" s="282">
        <f>+P124*R124</f>
        <v>100</v>
      </c>
      <c r="U124" s="522" t="str">
        <f>IFERROR(IF(V124&lt;=50,"DÉBIL",IF(V124&lt;=99,"MODERADO",IF(V124=100,"FUERTE",""))),"")</f>
        <v>FUERTE</v>
      </c>
      <c r="V124" s="542">
        <f>AVERAGE(T124:T127)</f>
        <v>100</v>
      </c>
      <c r="W124" s="177" t="s">
        <v>102</v>
      </c>
      <c r="X124" s="538" t="s">
        <v>22</v>
      </c>
      <c r="Y124" s="539">
        <f>IF(X124="Rara Vez",1,IF(X124="Improbable",1.9,IF(X124="Posible",3,IF(X124="Probable",4,IF(X124="Casi Seguro",5,0)))))</f>
        <v>1</v>
      </c>
      <c r="Z124" s="539" t="s">
        <v>10</v>
      </c>
      <c r="AA124" s="536">
        <f>IF(Z124="Moderado",5,IF(Z124="Mayor",10.1,IF(Z124="Catastrófico",20.1,0)))</f>
        <v>10.1</v>
      </c>
      <c r="AB124" s="527" t="str">
        <f>IF(AC124=0,"",IF(AC124&lt;=10,"Moderada",IF(AC124&lt;=20,"Alta",IF(AC124&lt;=100.5,"Extrema"))))</f>
        <v>Alta</v>
      </c>
      <c r="AC124" s="535">
        <f>+Y124*AA124</f>
        <v>10.1</v>
      </c>
      <c r="AD124" s="531" t="s">
        <v>123</v>
      </c>
      <c r="AE124" s="89" t="s">
        <v>163</v>
      </c>
      <c r="AF124" s="88" t="s">
        <v>130</v>
      </c>
      <c r="AG124" s="88" t="s">
        <v>131</v>
      </c>
      <c r="AH124" s="88" t="s">
        <v>132</v>
      </c>
      <c r="AI124" s="532" t="s">
        <v>169</v>
      </c>
    </row>
    <row r="125" spans="1:35" ht="57" x14ac:dyDescent="0.25">
      <c r="A125" s="661"/>
      <c r="B125" s="662"/>
      <c r="C125" s="522"/>
      <c r="D125" s="540"/>
      <c r="E125" s="541"/>
      <c r="F125" s="533" t="s">
        <v>82</v>
      </c>
      <c r="G125" s="543" t="s">
        <v>87</v>
      </c>
      <c r="H125" s="538"/>
      <c r="I125" s="539"/>
      <c r="J125" s="539"/>
      <c r="K125" s="536"/>
      <c r="L125" s="527"/>
      <c r="M125" s="531"/>
      <c r="N125" s="284" t="s">
        <v>111</v>
      </c>
      <c r="O125" s="87" t="str">
        <f>[2]Controles!$I$42</f>
        <v>FUERTE</v>
      </c>
      <c r="P125" s="87">
        <f t="shared" ref="P125:P186" si="46">IF(O125="FUERTE",50,IF(O125="MODERADO",25,IF(O125="DÉBIL",0,"")))</f>
        <v>50</v>
      </c>
      <c r="Q125" s="87" t="str">
        <f>[2]Controles!$J$42</f>
        <v>FUERTE</v>
      </c>
      <c r="R125" s="87">
        <f t="shared" ref="R125:R186" si="47">IF(Q125="FUERTE",2,IF(Q125="MODERADO",1,IF(Q125="DÉBIL",0,"")))</f>
        <v>2</v>
      </c>
      <c r="S125" s="282" t="str">
        <f>[2]Controles!$K$42</f>
        <v>FUERTE</v>
      </c>
      <c r="T125" s="282">
        <f t="shared" ref="T125:T186" si="48">+P125*R125</f>
        <v>100</v>
      </c>
      <c r="U125" s="522"/>
      <c r="V125" s="542"/>
      <c r="W125" s="177" t="s">
        <v>99</v>
      </c>
      <c r="X125" s="538"/>
      <c r="Y125" s="539"/>
      <c r="Z125" s="539"/>
      <c r="AA125" s="536"/>
      <c r="AB125" s="527"/>
      <c r="AC125" s="535"/>
      <c r="AD125" s="531"/>
      <c r="AE125" s="89" t="s">
        <v>164</v>
      </c>
      <c r="AF125" s="88" t="s">
        <v>135</v>
      </c>
      <c r="AG125" s="88" t="s">
        <v>99</v>
      </c>
      <c r="AH125" s="88" t="s">
        <v>129</v>
      </c>
      <c r="AI125" s="532"/>
    </row>
    <row r="126" spans="1:35" ht="99.75" x14ac:dyDescent="0.25">
      <c r="A126" s="661"/>
      <c r="B126" s="662"/>
      <c r="C126" s="522"/>
      <c r="D126" s="540"/>
      <c r="E126" s="541"/>
      <c r="F126" s="533"/>
      <c r="G126" s="543"/>
      <c r="H126" s="538"/>
      <c r="I126" s="539"/>
      <c r="J126" s="539"/>
      <c r="K126" s="536"/>
      <c r="L126" s="527"/>
      <c r="M126" s="531"/>
      <c r="N126" s="284" t="s">
        <v>105</v>
      </c>
      <c r="O126" s="87" t="str">
        <f>[2]Controles!$P$42</f>
        <v>FUERTE</v>
      </c>
      <c r="P126" s="87">
        <f t="shared" si="46"/>
        <v>50</v>
      </c>
      <c r="Q126" s="87" t="str">
        <f>[2]Controles!$Q$42</f>
        <v>FUERTE</v>
      </c>
      <c r="R126" s="87">
        <f t="shared" si="47"/>
        <v>2</v>
      </c>
      <c r="S126" s="282" t="str">
        <f>[2]Controles!$R$42</f>
        <v>FUERTE</v>
      </c>
      <c r="T126" s="282">
        <f t="shared" si="48"/>
        <v>100</v>
      </c>
      <c r="U126" s="522"/>
      <c r="V126" s="542"/>
      <c r="W126" s="177" t="s">
        <v>100</v>
      </c>
      <c r="X126" s="538"/>
      <c r="Y126" s="539"/>
      <c r="Z126" s="539"/>
      <c r="AA126" s="536"/>
      <c r="AB126" s="527"/>
      <c r="AC126" s="535"/>
      <c r="AD126" s="531"/>
      <c r="AE126" s="89" t="s">
        <v>154</v>
      </c>
      <c r="AF126" s="88" t="s">
        <v>133</v>
      </c>
      <c r="AG126" s="88" t="s">
        <v>100</v>
      </c>
      <c r="AH126" s="88" t="s">
        <v>129</v>
      </c>
      <c r="AI126" s="532"/>
    </row>
    <row r="127" spans="1:35" ht="99.75" x14ac:dyDescent="0.25">
      <c r="A127" s="661"/>
      <c r="B127" s="662"/>
      <c r="C127" s="522"/>
      <c r="D127" s="540"/>
      <c r="E127" s="541"/>
      <c r="F127" s="256" t="s">
        <v>34</v>
      </c>
      <c r="G127" s="307" t="s">
        <v>106</v>
      </c>
      <c r="H127" s="538"/>
      <c r="I127" s="539"/>
      <c r="J127" s="539"/>
      <c r="K127" s="536"/>
      <c r="L127" s="527"/>
      <c r="M127" s="531"/>
      <c r="N127" s="284" t="s">
        <v>107</v>
      </c>
      <c r="O127" s="87" t="str">
        <f>[2]Controles!$W$42</f>
        <v>FUERTE</v>
      </c>
      <c r="P127" s="87">
        <f t="shared" si="46"/>
        <v>50</v>
      </c>
      <c r="Q127" s="87" t="str">
        <f>[2]Controles!$X$42</f>
        <v>FUERTE</v>
      </c>
      <c r="R127" s="87">
        <f t="shared" si="47"/>
        <v>2</v>
      </c>
      <c r="S127" s="282" t="str">
        <f>[2]Controles!$Y$42</f>
        <v>FUERTE</v>
      </c>
      <c r="T127" s="282">
        <f t="shared" si="48"/>
        <v>100</v>
      </c>
      <c r="U127" s="522"/>
      <c r="V127" s="542"/>
      <c r="W127" s="177" t="s">
        <v>100</v>
      </c>
      <c r="X127" s="538"/>
      <c r="Y127" s="539"/>
      <c r="Z127" s="539"/>
      <c r="AA127" s="536"/>
      <c r="AB127" s="527"/>
      <c r="AC127" s="535"/>
      <c r="AD127" s="531"/>
      <c r="AE127" s="89" t="s">
        <v>165</v>
      </c>
      <c r="AF127" s="88" t="s">
        <v>171</v>
      </c>
      <c r="AG127" s="88" t="s">
        <v>100</v>
      </c>
      <c r="AH127" s="88" t="s">
        <v>136</v>
      </c>
      <c r="AI127" s="532"/>
    </row>
    <row r="128" spans="1:35" ht="128.25" x14ac:dyDescent="0.25">
      <c r="A128" s="661"/>
      <c r="B128" s="662"/>
      <c r="C128" s="522">
        <v>37</v>
      </c>
      <c r="D128" s="534" t="s">
        <v>74</v>
      </c>
      <c r="E128" s="532" t="s">
        <v>57</v>
      </c>
      <c r="F128" s="256" t="s">
        <v>108</v>
      </c>
      <c r="G128" s="307" t="s">
        <v>76</v>
      </c>
      <c r="H128" s="879" t="s">
        <v>12</v>
      </c>
      <c r="I128" s="880">
        <f>IF(H128="Rara Vez",1,IF(H128="Improbable",1.9,IF(H128="Posible",3,IF(H128="Probable",4,IF(H128="Casi Seguro",5,0)))))</f>
        <v>1.9</v>
      </c>
      <c r="J128" s="880" t="s">
        <v>10</v>
      </c>
      <c r="K128" s="881">
        <f>IF(J128="Moderado",5,IF(J128="Mayor",10.1,IF(J128="Catastrófico",20.1,0)))</f>
        <v>10.1</v>
      </c>
      <c r="L128" s="882" t="str">
        <f>IF(M128=0,"",IF(M128&lt;=10,"Moderada",IF(M128&lt;=20,"Alta",IF(M128&lt;=100.5,"Extrema"))))</f>
        <v>Alta</v>
      </c>
      <c r="M128" s="531">
        <f>+I128*K128</f>
        <v>19.189999999999998</v>
      </c>
      <c r="N128" s="284" t="s">
        <v>137</v>
      </c>
      <c r="O128" s="87" t="str">
        <f>[2]Controles!$B$85</f>
        <v>FUERTE</v>
      </c>
      <c r="P128" s="87">
        <f t="shared" si="46"/>
        <v>50</v>
      </c>
      <c r="Q128" s="87" t="str">
        <f>[2]Controles!$C$85</f>
        <v>FUERTE</v>
      </c>
      <c r="R128" s="87">
        <f t="shared" si="47"/>
        <v>2</v>
      </c>
      <c r="S128" s="282" t="str">
        <f>[2]Controles!$D$85</f>
        <v>FUERTE</v>
      </c>
      <c r="T128" s="282">
        <f t="shared" si="48"/>
        <v>100</v>
      </c>
      <c r="U128" s="522" t="str">
        <f>IFERROR(IF(V128&lt;=50,"DÉBIL",IF(V128&lt;=99,"MODERADO",IF(V128=100,"FUERTE",""))),"")</f>
        <v>FUERTE</v>
      </c>
      <c r="V128" s="537">
        <f>AVERAGE(T128:T132)</f>
        <v>100</v>
      </c>
      <c r="W128" s="177" t="s">
        <v>102</v>
      </c>
      <c r="X128" s="538" t="s">
        <v>22</v>
      </c>
      <c r="Y128" s="539">
        <f>IF(X128="Rara Vez",1,IF(X128="Improbable",1.9,IF(X128="Posible",3,IF(X128="Probable",4,IF(X128="Casi Seguro",5,0)))))</f>
        <v>1</v>
      </c>
      <c r="Z128" s="539" t="s">
        <v>10</v>
      </c>
      <c r="AA128" s="536">
        <f>IF(Z128="Moderado",5,IF(Z128="Mayor",10.1,IF(Z128="Catastrófico",20.1,0)))</f>
        <v>10.1</v>
      </c>
      <c r="AB128" s="527" t="str">
        <f>IF(AC128=0,"",IF(AC128&lt;=10,"Moderada",IF(AC128&lt;=20,"Alta",IF(AC128&lt;=100.5,"Extrema"))))</f>
        <v>Alta</v>
      </c>
      <c r="AC128" s="535">
        <f>+Y128*AA128</f>
        <v>10.1</v>
      </c>
      <c r="AD128" s="531" t="s">
        <v>123</v>
      </c>
      <c r="AE128" s="89" t="s">
        <v>155</v>
      </c>
      <c r="AF128" s="88" t="s">
        <v>126</v>
      </c>
      <c r="AG128" s="88" t="s">
        <v>101</v>
      </c>
      <c r="AH128" s="88" t="s">
        <v>132</v>
      </c>
      <c r="AI128" s="544" t="s">
        <v>169</v>
      </c>
    </row>
    <row r="129" spans="1:35" ht="171" x14ac:dyDescent="0.25">
      <c r="A129" s="661"/>
      <c r="B129" s="662"/>
      <c r="C129" s="522"/>
      <c r="D129" s="534"/>
      <c r="E129" s="532"/>
      <c r="F129" s="256" t="s">
        <v>73</v>
      </c>
      <c r="G129" s="307" t="s">
        <v>86</v>
      </c>
      <c r="H129" s="879"/>
      <c r="I129" s="880"/>
      <c r="J129" s="880"/>
      <c r="K129" s="881"/>
      <c r="L129" s="882"/>
      <c r="M129" s="531"/>
      <c r="N129" s="284" t="s">
        <v>161</v>
      </c>
      <c r="O129" s="87" t="str">
        <f>[2]Controles!$I$85</f>
        <v>FUERTE</v>
      </c>
      <c r="P129" s="87">
        <f t="shared" si="46"/>
        <v>50</v>
      </c>
      <c r="Q129" s="87" t="str">
        <f>[2]Controles!$J$85</f>
        <v>FUERTE</v>
      </c>
      <c r="R129" s="87">
        <f t="shared" si="47"/>
        <v>2</v>
      </c>
      <c r="S129" s="282" t="str">
        <f>[2]Controles!$K$85</f>
        <v>FUERTE</v>
      </c>
      <c r="T129" s="282">
        <f t="shared" si="48"/>
        <v>100</v>
      </c>
      <c r="U129" s="522"/>
      <c r="V129" s="537"/>
      <c r="W129" s="181" t="s">
        <v>102</v>
      </c>
      <c r="X129" s="538"/>
      <c r="Y129" s="539"/>
      <c r="Z129" s="539"/>
      <c r="AA129" s="536"/>
      <c r="AB129" s="527"/>
      <c r="AC129" s="535"/>
      <c r="AD129" s="531"/>
      <c r="AE129" s="89" t="s">
        <v>156</v>
      </c>
      <c r="AF129" s="88" t="s">
        <v>126</v>
      </c>
      <c r="AG129" s="88" t="s">
        <v>125</v>
      </c>
      <c r="AH129" s="88" t="s">
        <v>124</v>
      </c>
      <c r="AI129" s="544"/>
    </row>
    <row r="130" spans="1:35" ht="57" x14ac:dyDescent="0.25">
      <c r="A130" s="661"/>
      <c r="B130" s="662"/>
      <c r="C130" s="522"/>
      <c r="D130" s="534"/>
      <c r="E130" s="532"/>
      <c r="F130" s="533" t="s">
        <v>36</v>
      </c>
      <c r="G130" s="543" t="s">
        <v>87</v>
      </c>
      <c r="H130" s="879"/>
      <c r="I130" s="880"/>
      <c r="J130" s="880"/>
      <c r="K130" s="881"/>
      <c r="L130" s="882"/>
      <c r="M130" s="531"/>
      <c r="N130" s="284" t="s">
        <v>111</v>
      </c>
      <c r="O130" s="87" t="str">
        <f>[2]Controles!$P$85</f>
        <v>FUERTE</v>
      </c>
      <c r="P130" s="87">
        <f t="shared" si="46"/>
        <v>50</v>
      </c>
      <c r="Q130" s="87" t="str">
        <f>[2]Controles!$Q$85</f>
        <v>FUERTE</v>
      </c>
      <c r="R130" s="87">
        <f t="shared" si="47"/>
        <v>2</v>
      </c>
      <c r="S130" s="282" t="str">
        <f>[2]Controles!$R$85</f>
        <v>FUERTE</v>
      </c>
      <c r="T130" s="282">
        <f t="shared" si="48"/>
        <v>100</v>
      </c>
      <c r="U130" s="522"/>
      <c r="V130" s="537"/>
      <c r="W130" s="177" t="s">
        <v>99</v>
      </c>
      <c r="X130" s="538"/>
      <c r="Y130" s="539"/>
      <c r="Z130" s="539"/>
      <c r="AA130" s="536"/>
      <c r="AB130" s="527"/>
      <c r="AC130" s="535"/>
      <c r="AD130" s="531"/>
      <c r="AE130" s="89" t="s">
        <v>134</v>
      </c>
      <c r="AF130" s="88" t="s">
        <v>135</v>
      </c>
      <c r="AG130" s="88" t="s">
        <v>99</v>
      </c>
      <c r="AH130" s="88" t="s">
        <v>129</v>
      </c>
      <c r="AI130" s="544"/>
    </row>
    <row r="131" spans="1:35" ht="99.75" x14ac:dyDescent="0.25">
      <c r="A131" s="661"/>
      <c r="B131" s="662"/>
      <c r="C131" s="522"/>
      <c r="D131" s="534"/>
      <c r="E131" s="532"/>
      <c r="F131" s="533"/>
      <c r="G131" s="543"/>
      <c r="H131" s="879"/>
      <c r="I131" s="880"/>
      <c r="J131" s="880"/>
      <c r="K131" s="881"/>
      <c r="L131" s="882"/>
      <c r="M131" s="531"/>
      <c r="N131" s="284" t="s">
        <v>105</v>
      </c>
      <c r="O131" s="87" t="str">
        <f>[2]Controles!$W$85</f>
        <v>FUERTE</v>
      </c>
      <c r="P131" s="87">
        <f t="shared" si="46"/>
        <v>50</v>
      </c>
      <c r="Q131" s="87" t="str">
        <f>[2]Controles!$X$85</f>
        <v>FUERTE</v>
      </c>
      <c r="R131" s="87">
        <f t="shared" si="47"/>
        <v>2</v>
      </c>
      <c r="S131" s="282" t="str">
        <f>[2]Controles!$Y$85</f>
        <v>FUERTE</v>
      </c>
      <c r="T131" s="282">
        <f t="shared" si="48"/>
        <v>100</v>
      </c>
      <c r="U131" s="522"/>
      <c r="V131" s="537"/>
      <c r="W131" s="177" t="s">
        <v>100</v>
      </c>
      <c r="X131" s="538"/>
      <c r="Y131" s="539"/>
      <c r="Z131" s="539"/>
      <c r="AA131" s="536"/>
      <c r="AB131" s="527"/>
      <c r="AC131" s="535"/>
      <c r="AD131" s="531"/>
      <c r="AE131" s="89" t="s">
        <v>154</v>
      </c>
      <c r="AF131" s="88" t="s">
        <v>133</v>
      </c>
      <c r="AG131" s="88" t="s">
        <v>100</v>
      </c>
      <c r="AH131" s="88" t="s">
        <v>129</v>
      </c>
      <c r="AI131" s="544"/>
    </row>
    <row r="132" spans="1:35" ht="128.25" x14ac:dyDescent="0.25">
      <c r="A132" s="661"/>
      <c r="B132" s="662"/>
      <c r="C132" s="522"/>
      <c r="D132" s="534"/>
      <c r="E132" s="532"/>
      <c r="F132" s="533"/>
      <c r="G132" s="307"/>
      <c r="H132" s="879"/>
      <c r="I132" s="880"/>
      <c r="J132" s="880"/>
      <c r="K132" s="881"/>
      <c r="L132" s="882"/>
      <c r="M132" s="531"/>
      <c r="N132" s="284" t="s">
        <v>137</v>
      </c>
      <c r="O132" s="87" t="str">
        <f>[2]Controles!$AD$85</f>
        <v>FUERTE</v>
      </c>
      <c r="P132" s="87">
        <f t="shared" si="46"/>
        <v>50</v>
      </c>
      <c r="Q132" s="87" t="str">
        <f>[2]Controles!$AE$85</f>
        <v>FUERTE</v>
      </c>
      <c r="R132" s="87">
        <f t="shared" si="47"/>
        <v>2</v>
      </c>
      <c r="S132" s="282" t="str">
        <f>[2]Controles!$AF$85</f>
        <v>FUERTE</v>
      </c>
      <c r="T132" s="282">
        <f t="shared" si="48"/>
        <v>100</v>
      </c>
      <c r="U132" s="522"/>
      <c r="V132" s="537"/>
      <c r="W132" s="181" t="s">
        <v>102</v>
      </c>
      <c r="X132" s="538"/>
      <c r="Y132" s="539"/>
      <c r="Z132" s="539"/>
      <c r="AA132" s="536"/>
      <c r="AB132" s="527"/>
      <c r="AC132" s="535"/>
      <c r="AD132" s="531"/>
      <c r="AE132" s="89" t="s">
        <v>155</v>
      </c>
      <c r="AF132" s="88" t="s">
        <v>126</v>
      </c>
      <c r="AG132" s="88" t="s">
        <v>101</v>
      </c>
      <c r="AH132" s="88" t="s">
        <v>132</v>
      </c>
      <c r="AI132" s="544"/>
    </row>
    <row r="133" spans="1:35" ht="85.5" x14ac:dyDescent="0.25">
      <c r="A133" s="661"/>
      <c r="B133" s="662"/>
      <c r="C133" s="522">
        <v>38</v>
      </c>
      <c r="D133" s="540" t="s">
        <v>67</v>
      </c>
      <c r="E133" s="541" t="s">
        <v>57</v>
      </c>
      <c r="F133" s="256" t="s">
        <v>33</v>
      </c>
      <c r="G133" s="307" t="s">
        <v>76</v>
      </c>
      <c r="H133" s="879" t="s">
        <v>12</v>
      </c>
      <c r="I133" s="880">
        <f>IF(H133="Rara Vez",1,IF(H133="Improbable",1.9,IF(H133="Posible",3,IF(H133="Probable",4,IF(H133="Casi Seguro",5,0)))))</f>
        <v>1.9</v>
      </c>
      <c r="J133" s="880" t="s">
        <v>10</v>
      </c>
      <c r="K133" s="881">
        <f>IF(J133="Moderado",5,IF(J133="Mayor",10.1,IF(J133="Catastrófico",20.1,0)))</f>
        <v>10.1</v>
      </c>
      <c r="L133" s="882" t="str">
        <f>IF(M133=0,"",IF(M133&lt;=10,"Moderada",IF(M133&lt;=20,"Alta",IF(M133&lt;=100,"Extrema"))))</f>
        <v>Alta</v>
      </c>
      <c r="M133" s="531">
        <f>+I133*K133</f>
        <v>19.189999999999998</v>
      </c>
      <c r="N133" s="284" t="s">
        <v>80</v>
      </c>
      <c r="O133" s="87" t="str">
        <f>[2]Controles!$B$128</f>
        <v>FUERTE</v>
      </c>
      <c r="P133" s="87">
        <f t="shared" si="46"/>
        <v>50</v>
      </c>
      <c r="Q133" s="87" t="str">
        <f>[2]Controles!$C$128</f>
        <v>FUERTE</v>
      </c>
      <c r="R133" s="87">
        <f t="shared" si="47"/>
        <v>2</v>
      </c>
      <c r="S133" s="282" t="str">
        <f>[2]Controles!$D$128</f>
        <v>FUERTE</v>
      </c>
      <c r="T133" s="282">
        <f t="shared" si="48"/>
        <v>100</v>
      </c>
      <c r="U133" s="522" t="str">
        <f>IFERROR(IF(V133&lt;=50,"DÉBIL",IF(V133&lt;=99,"MODERADO",IF(V133=100,"FUERTE",""))),"")</f>
        <v>FUERTE</v>
      </c>
      <c r="V133" s="542">
        <f>AVERAGE(T133:T136)</f>
        <v>100</v>
      </c>
      <c r="W133" s="177" t="s">
        <v>102</v>
      </c>
      <c r="X133" s="538" t="s">
        <v>22</v>
      </c>
      <c r="Y133" s="539">
        <f>IF(X133="Rara Vez",1,IF(X133="Improbable",1.9,IF(X133="Posible",3,IF(X133="Probable",4,IF(X133="Casi Seguro",5,0)))))</f>
        <v>1</v>
      </c>
      <c r="Z133" s="539" t="s">
        <v>10</v>
      </c>
      <c r="AA133" s="536">
        <f>IF(Z133="Moderado",5,IF(Z133="Mayor",10.1,IF(Z133="Catastrófico",20.1,0)))</f>
        <v>10.1</v>
      </c>
      <c r="AB133" s="527" t="str">
        <f>IF(AC133=0,"",IF(AC133&lt;=10,"Moderada",IF(AC133&lt;=20,"Alta",IF(AC133&lt;=100,"Extrema"))))</f>
        <v>Alta</v>
      </c>
      <c r="AC133" s="535">
        <f>+Y133*AA133</f>
        <v>10.1</v>
      </c>
      <c r="AD133" s="531" t="s">
        <v>123</v>
      </c>
      <c r="AE133" s="89" t="s">
        <v>150</v>
      </c>
      <c r="AF133" s="88" t="s">
        <v>130</v>
      </c>
      <c r="AG133" s="88" t="s">
        <v>131</v>
      </c>
      <c r="AH133" s="88" t="s">
        <v>132</v>
      </c>
      <c r="AI133" s="532" t="s">
        <v>169</v>
      </c>
    </row>
    <row r="134" spans="1:35" ht="57" x14ac:dyDescent="0.25">
      <c r="A134" s="661"/>
      <c r="B134" s="662"/>
      <c r="C134" s="522"/>
      <c r="D134" s="540"/>
      <c r="E134" s="541"/>
      <c r="F134" s="256" t="s">
        <v>36</v>
      </c>
      <c r="G134" s="307" t="s">
        <v>87</v>
      </c>
      <c r="H134" s="879"/>
      <c r="I134" s="880"/>
      <c r="J134" s="880"/>
      <c r="K134" s="881"/>
      <c r="L134" s="882"/>
      <c r="M134" s="531"/>
      <c r="N134" s="284" t="s">
        <v>111</v>
      </c>
      <c r="O134" s="87" t="str">
        <f>[2]Controles!$I$128</f>
        <v>FUERTE</v>
      </c>
      <c r="P134" s="87">
        <f t="shared" si="46"/>
        <v>50</v>
      </c>
      <c r="Q134" s="87" t="str">
        <f>[2]Controles!$J$128</f>
        <v>FUERTE</v>
      </c>
      <c r="R134" s="87">
        <f t="shared" si="47"/>
        <v>2</v>
      </c>
      <c r="S134" s="282" t="str">
        <f>[2]Controles!$K$128</f>
        <v>FUERTE</v>
      </c>
      <c r="T134" s="282">
        <f t="shared" si="48"/>
        <v>100</v>
      </c>
      <c r="U134" s="522"/>
      <c r="V134" s="542"/>
      <c r="W134" s="177" t="s">
        <v>99</v>
      </c>
      <c r="X134" s="538"/>
      <c r="Y134" s="539"/>
      <c r="Z134" s="539"/>
      <c r="AA134" s="536"/>
      <c r="AB134" s="527"/>
      <c r="AC134" s="535"/>
      <c r="AD134" s="531"/>
      <c r="AE134" s="89" t="s">
        <v>134</v>
      </c>
      <c r="AF134" s="88" t="s">
        <v>135</v>
      </c>
      <c r="AG134" s="88" t="s">
        <v>99</v>
      </c>
      <c r="AH134" s="88" t="s">
        <v>129</v>
      </c>
      <c r="AI134" s="532"/>
    </row>
    <row r="135" spans="1:35" ht="99.75" x14ac:dyDescent="0.25">
      <c r="A135" s="661"/>
      <c r="B135" s="662"/>
      <c r="C135" s="522"/>
      <c r="D135" s="540"/>
      <c r="E135" s="541"/>
      <c r="F135" s="533" t="s">
        <v>37</v>
      </c>
      <c r="G135" s="307" t="s">
        <v>106</v>
      </c>
      <c r="H135" s="879"/>
      <c r="I135" s="880"/>
      <c r="J135" s="880"/>
      <c r="K135" s="881"/>
      <c r="L135" s="882"/>
      <c r="M135" s="531"/>
      <c r="N135" s="284" t="s">
        <v>105</v>
      </c>
      <c r="O135" s="87" t="str">
        <f>[2]Controles!$P$128</f>
        <v>FUERTE</v>
      </c>
      <c r="P135" s="87">
        <f t="shared" si="46"/>
        <v>50</v>
      </c>
      <c r="Q135" s="87" t="str">
        <f>[2]Controles!$Q$128</f>
        <v>FUERTE</v>
      </c>
      <c r="R135" s="87">
        <f t="shared" si="47"/>
        <v>2</v>
      </c>
      <c r="S135" s="282" t="str">
        <f>[2]Controles!$R$128</f>
        <v>FUERTE</v>
      </c>
      <c r="T135" s="282">
        <f t="shared" si="48"/>
        <v>100</v>
      </c>
      <c r="U135" s="522"/>
      <c r="V135" s="542"/>
      <c r="W135" s="177" t="s">
        <v>100</v>
      </c>
      <c r="X135" s="538"/>
      <c r="Y135" s="539"/>
      <c r="Z135" s="539"/>
      <c r="AA135" s="536"/>
      <c r="AB135" s="527"/>
      <c r="AC135" s="535"/>
      <c r="AD135" s="531"/>
      <c r="AE135" s="89" t="s">
        <v>154</v>
      </c>
      <c r="AF135" s="88" t="s">
        <v>133</v>
      </c>
      <c r="AG135" s="88" t="s">
        <v>100</v>
      </c>
      <c r="AH135" s="88" t="s">
        <v>129</v>
      </c>
      <c r="AI135" s="532"/>
    </row>
    <row r="136" spans="1:35" ht="85.5" x14ac:dyDescent="0.25">
      <c r="A136" s="661"/>
      <c r="B136" s="662"/>
      <c r="C136" s="522"/>
      <c r="D136" s="540"/>
      <c r="E136" s="541"/>
      <c r="F136" s="533"/>
      <c r="G136" s="307" t="s">
        <v>89</v>
      </c>
      <c r="H136" s="879"/>
      <c r="I136" s="880"/>
      <c r="J136" s="880"/>
      <c r="K136" s="881"/>
      <c r="L136" s="882"/>
      <c r="M136" s="531"/>
      <c r="N136" s="284" t="s">
        <v>80</v>
      </c>
      <c r="O136" s="87" t="str">
        <f>[2]Controles!$W$128</f>
        <v>FUERTE</v>
      </c>
      <c r="P136" s="87">
        <f t="shared" si="46"/>
        <v>50</v>
      </c>
      <c r="Q136" s="87" t="str">
        <f>[2]Controles!$X$128</f>
        <v>FUERTE</v>
      </c>
      <c r="R136" s="87">
        <f t="shared" si="47"/>
        <v>2</v>
      </c>
      <c r="S136" s="282" t="str">
        <f>[2]Controles!$Y$128</f>
        <v>FUERTE</v>
      </c>
      <c r="T136" s="282">
        <f t="shared" si="48"/>
        <v>100</v>
      </c>
      <c r="U136" s="522"/>
      <c r="V136" s="542"/>
      <c r="W136" s="177" t="s">
        <v>102</v>
      </c>
      <c r="X136" s="538"/>
      <c r="Y136" s="539"/>
      <c r="Z136" s="539"/>
      <c r="AA136" s="536"/>
      <c r="AB136" s="527"/>
      <c r="AC136" s="535"/>
      <c r="AD136" s="531"/>
      <c r="AE136" s="89" t="s">
        <v>150</v>
      </c>
      <c r="AF136" s="88" t="s">
        <v>130</v>
      </c>
      <c r="AG136" s="88" t="s">
        <v>131</v>
      </c>
      <c r="AH136" s="88" t="s">
        <v>132</v>
      </c>
      <c r="AI136" s="532"/>
    </row>
    <row r="137" spans="1:35" ht="128.25" x14ac:dyDescent="0.25">
      <c r="A137" s="661"/>
      <c r="B137" s="662"/>
      <c r="C137" s="522">
        <v>39</v>
      </c>
      <c r="D137" s="534" t="s">
        <v>104</v>
      </c>
      <c r="E137" s="532" t="s">
        <v>57</v>
      </c>
      <c r="F137" s="256" t="s">
        <v>38</v>
      </c>
      <c r="G137" s="307" t="s">
        <v>76</v>
      </c>
      <c r="H137" s="879" t="s">
        <v>12</v>
      </c>
      <c r="I137" s="880">
        <f>IF(H137="Rara Vez",1,IF(H137="Improbable",1.9,IF(H137="Posible",3,IF(H137="Probable",4,IF(H137="Casi Seguro",5,0)))))</f>
        <v>1.9</v>
      </c>
      <c r="J137" s="880" t="s">
        <v>13</v>
      </c>
      <c r="K137" s="881">
        <f>IF(J137="Moderado",5,IF(J137="Mayor",10.1,IF(J137="Catastrófico",20.1,0)))</f>
        <v>20.100000000000001</v>
      </c>
      <c r="L137" s="882" t="str">
        <f>IF(M137=0,"",IF(M137&lt;=10,"Moderada",IF(M137&lt;=20,"Alta",IF(M137&lt;=100,"Extrema"))))</f>
        <v>Extrema</v>
      </c>
      <c r="M137" s="531">
        <f>+I137*K137</f>
        <v>38.19</v>
      </c>
      <c r="N137" s="284" t="s">
        <v>79</v>
      </c>
      <c r="O137" s="87" t="str">
        <f>[2]Controles!$B$171</f>
        <v>FUERTE</v>
      </c>
      <c r="P137" s="87">
        <f t="shared" si="46"/>
        <v>50</v>
      </c>
      <c r="Q137" s="87" t="str">
        <f>[2]Controles!$C$171</f>
        <v>FUERTE</v>
      </c>
      <c r="R137" s="87">
        <f t="shared" si="47"/>
        <v>2</v>
      </c>
      <c r="S137" s="282" t="str">
        <f>[2]Controles!$D$171</f>
        <v>FUERTE</v>
      </c>
      <c r="T137" s="282">
        <f t="shared" si="48"/>
        <v>100</v>
      </c>
      <c r="U137" s="522" t="str">
        <f>IFERROR(IF(V137&lt;=50,"DÉBIL",IF(V137&lt;=99,"MODERADO",IF(V137=100,"FUERTE",""))),"")</f>
        <v>FUERTE</v>
      </c>
      <c r="V137" s="542">
        <f>AVERAGE(T137:T141)</f>
        <v>100</v>
      </c>
      <c r="W137" s="181" t="s">
        <v>101</v>
      </c>
      <c r="X137" s="538" t="s">
        <v>22</v>
      </c>
      <c r="Y137" s="539">
        <f>IF(X137="Rara Vez",1,IF(X137="Improbable",1.9,IF(X137="Posible",3,IF(X137="Probable",4,IF(X137="Casi Seguro",5,0)))))</f>
        <v>1</v>
      </c>
      <c r="Z137" s="539" t="s">
        <v>13</v>
      </c>
      <c r="AA137" s="536">
        <f>IF(Z137="Moderado",5,IF(Z137="Mayor",10.1,IF(Z137="Catastrófico",20.1,0)))</f>
        <v>20.100000000000001</v>
      </c>
      <c r="AB137" s="527" t="str">
        <f>IF(AC137=0,"",IF(AC137&lt;=10,"Moderada",IF(AC137&lt;=20,"Alta",IF(AC137&lt;=100,"Extrema"))))</f>
        <v>Extrema</v>
      </c>
      <c r="AC137" s="535">
        <f>+Y137*AA137</f>
        <v>20.100000000000001</v>
      </c>
      <c r="AD137" s="531" t="s">
        <v>123</v>
      </c>
      <c r="AE137" s="89" t="s">
        <v>145</v>
      </c>
      <c r="AF137" s="88" t="s">
        <v>146</v>
      </c>
      <c r="AG137" s="88" t="s">
        <v>101</v>
      </c>
      <c r="AH137" s="88" t="s">
        <v>132</v>
      </c>
      <c r="AI137" s="532" t="s">
        <v>169</v>
      </c>
    </row>
    <row r="138" spans="1:35" ht="85.5" x14ac:dyDescent="0.25">
      <c r="A138" s="661"/>
      <c r="B138" s="662"/>
      <c r="C138" s="522"/>
      <c r="D138" s="534"/>
      <c r="E138" s="532"/>
      <c r="F138" s="256" t="s">
        <v>68</v>
      </c>
      <c r="G138" s="307" t="s">
        <v>78</v>
      </c>
      <c r="H138" s="879"/>
      <c r="I138" s="880"/>
      <c r="J138" s="880"/>
      <c r="K138" s="881"/>
      <c r="L138" s="882"/>
      <c r="M138" s="531"/>
      <c r="N138" s="284" t="s">
        <v>168</v>
      </c>
      <c r="O138" s="87" t="str">
        <f>[2]Controles!$I$171</f>
        <v>FUERTE</v>
      </c>
      <c r="P138" s="87">
        <f t="shared" si="46"/>
        <v>50</v>
      </c>
      <c r="Q138" s="87" t="str">
        <f>[2]Controles!$J$171</f>
        <v>FUERTE</v>
      </c>
      <c r="R138" s="87">
        <f t="shared" si="47"/>
        <v>2</v>
      </c>
      <c r="S138" s="282" t="str">
        <f>[2]Controles!$K$171</f>
        <v>FUERTE</v>
      </c>
      <c r="T138" s="282">
        <f t="shared" si="48"/>
        <v>100</v>
      </c>
      <c r="U138" s="522"/>
      <c r="V138" s="542"/>
      <c r="W138" s="177" t="s">
        <v>102</v>
      </c>
      <c r="X138" s="538"/>
      <c r="Y138" s="539"/>
      <c r="Z138" s="539"/>
      <c r="AA138" s="536"/>
      <c r="AB138" s="527"/>
      <c r="AC138" s="535"/>
      <c r="AD138" s="531"/>
      <c r="AE138" s="89" t="s">
        <v>157</v>
      </c>
      <c r="AF138" s="88" t="s">
        <v>126</v>
      </c>
      <c r="AG138" s="88" t="s">
        <v>101</v>
      </c>
      <c r="AH138" s="88" t="s">
        <v>132</v>
      </c>
      <c r="AI138" s="532"/>
    </row>
    <row r="139" spans="1:35" ht="156.75" x14ac:dyDescent="0.25">
      <c r="A139" s="661"/>
      <c r="B139" s="662"/>
      <c r="C139" s="522"/>
      <c r="D139" s="534"/>
      <c r="E139" s="532"/>
      <c r="F139" s="256" t="s">
        <v>37</v>
      </c>
      <c r="G139" s="307" t="s">
        <v>89</v>
      </c>
      <c r="H139" s="879"/>
      <c r="I139" s="880"/>
      <c r="J139" s="880"/>
      <c r="K139" s="881"/>
      <c r="L139" s="882"/>
      <c r="M139" s="531"/>
      <c r="N139" s="284" t="s">
        <v>115</v>
      </c>
      <c r="O139" s="87" t="str">
        <f>[2]Controles!$P$171</f>
        <v>FUERTE</v>
      </c>
      <c r="P139" s="87">
        <f t="shared" si="46"/>
        <v>50</v>
      </c>
      <c r="Q139" s="87" t="str">
        <f>[2]Controles!$Q$171</f>
        <v>FUERTE</v>
      </c>
      <c r="R139" s="87">
        <f t="shared" si="47"/>
        <v>2</v>
      </c>
      <c r="S139" s="282" t="str">
        <f>[2]Controles!$R$171</f>
        <v>FUERTE</v>
      </c>
      <c r="T139" s="282">
        <f t="shared" si="48"/>
        <v>100</v>
      </c>
      <c r="U139" s="522"/>
      <c r="V139" s="542"/>
      <c r="W139" s="181" t="s">
        <v>101</v>
      </c>
      <c r="X139" s="538"/>
      <c r="Y139" s="539"/>
      <c r="Z139" s="539"/>
      <c r="AA139" s="536"/>
      <c r="AB139" s="527"/>
      <c r="AC139" s="535"/>
      <c r="AD139" s="531"/>
      <c r="AE139" s="89" t="s">
        <v>138</v>
      </c>
      <c r="AF139" s="88" t="s">
        <v>158</v>
      </c>
      <c r="AG139" s="88" t="s">
        <v>101</v>
      </c>
      <c r="AH139" s="88" t="s">
        <v>132</v>
      </c>
      <c r="AI139" s="532"/>
    </row>
    <row r="140" spans="1:35" ht="71.25" x14ac:dyDescent="0.25">
      <c r="A140" s="661"/>
      <c r="B140" s="662"/>
      <c r="C140" s="522"/>
      <c r="D140" s="534"/>
      <c r="E140" s="532"/>
      <c r="F140" s="256" t="s">
        <v>33</v>
      </c>
      <c r="G140" s="307" t="s">
        <v>97</v>
      </c>
      <c r="H140" s="879"/>
      <c r="I140" s="880"/>
      <c r="J140" s="880"/>
      <c r="K140" s="881"/>
      <c r="L140" s="882"/>
      <c r="M140" s="531"/>
      <c r="N140" s="284" t="s">
        <v>81</v>
      </c>
      <c r="O140" s="87" t="str">
        <f>[2]Controles!$W$171</f>
        <v>FUERTE</v>
      </c>
      <c r="P140" s="87">
        <f t="shared" si="46"/>
        <v>50</v>
      </c>
      <c r="Q140" s="87" t="str">
        <f>[2]Controles!$X$171</f>
        <v>FUERTE</v>
      </c>
      <c r="R140" s="87">
        <f t="shared" si="47"/>
        <v>2</v>
      </c>
      <c r="S140" s="282" t="str">
        <f>[2]Controles!$Y$171</f>
        <v>FUERTE</v>
      </c>
      <c r="T140" s="282">
        <f t="shared" si="48"/>
        <v>100</v>
      </c>
      <c r="U140" s="522"/>
      <c r="V140" s="542"/>
      <c r="W140" s="181" t="s">
        <v>103</v>
      </c>
      <c r="X140" s="538"/>
      <c r="Y140" s="539"/>
      <c r="Z140" s="539"/>
      <c r="AA140" s="536"/>
      <c r="AB140" s="527"/>
      <c r="AC140" s="535"/>
      <c r="AD140" s="531"/>
      <c r="AE140" s="89" t="s">
        <v>139</v>
      </c>
      <c r="AF140" s="88" t="s">
        <v>140</v>
      </c>
      <c r="AG140" s="88" t="s">
        <v>103</v>
      </c>
      <c r="AH140" s="88" t="s">
        <v>132</v>
      </c>
      <c r="AI140" s="532"/>
    </row>
    <row r="141" spans="1:35" ht="142.5" x14ac:dyDescent="0.25">
      <c r="A141" s="661"/>
      <c r="B141" s="662"/>
      <c r="C141" s="539">
        <v>40</v>
      </c>
      <c r="D141" s="534" t="s">
        <v>47</v>
      </c>
      <c r="E141" s="532" t="s">
        <v>57</v>
      </c>
      <c r="F141" s="256" t="s">
        <v>38</v>
      </c>
      <c r="G141" s="307" t="s">
        <v>76</v>
      </c>
      <c r="H141" s="879" t="s">
        <v>12</v>
      </c>
      <c r="I141" s="880">
        <f>IF(H141="Rara Vez",1,IF(H141="Improbable",1.9,IF(H141="Posible",3,IF(H141="Probable",4,IF(H141="Casi Seguro",5,0)))))</f>
        <v>1.9</v>
      </c>
      <c r="J141" s="880" t="s">
        <v>13</v>
      </c>
      <c r="K141" s="881">
        <f>IF(J141="Moderado",5,IF(J141="Mayor",10.1,IF(J141="Catastrófico",20.1,0)))</f>
        <v>20.100000000000001</v>
      </c>
      <c r="L141" s="882" t="str">
        <f>IF(M141=0,"",IF(M141&lt;=10,"Moderada",IF(M141&lt;=20,"Alta",IF(M141&lt;=100,"Extrema"))))</f>
        <v>Extrema</v>
      </c>
      <c r="M141" s="531">
        <f>+I141*K141</f>
        <v>38.19</v>
      </c>
      <c r="N141" s="284" t="s">
        <v>118</v>
      </c>
      <c r="O141" s="87" t="str">
        <f>[2]Controles!$B$214</f>
        <v>FUERTE</v>
      </c>
      <c r="P141" s="87">
        <f t="shared" si="46"/>
        <v>50</v>
      </c>
      <c r="Q141" s="87" t="str">
        <f>[2]Controles!$C$214</f>
        <v>FUERTE</v>
      </c>
      <c r="R141" s="87">
        <f t="shared" si="47"/>
        <v>2</v>
      </c>
      <c r="S141" s="282" t="str">
        <f>[2]Controles!$D$214</f>
        <v>FUERTE</v>
      </c>
      <c r="T141" s="282">
        <f t="shared" si="48"/>
        <v>100</v>
      </c>
      <c r="U141" s="522" t="str">
        <f>IFERROR(IF(V141&lt;=50,"DÉBIL",IF(V141&lt;=99,"MODERADO",IF(V141=100,"FUERTE",""))),"")</f>
        <v>FUERTE</v>
      </c>
      <c r="V141" s="542">
        <f>AVERAGE(T141:T144)</f>
        <v>100</v>
      </c>
      <c r="W141" s="181" t="s">
        <v>101</v>
      </c>
      <c r="X141" s="538" t="s">
        <v>22</v>
      </c>
      <c r="Y141" s="539">
        <f>IF(X141="Rara Vez",1,IF(X141="Improbable",1.9,IF(X141="Posible",3,IF(X141="Probable",4,IF(X141="Casi Seguro",5,0)))))</f>
        <v>1</v>
      </c>
      <c r="Z141" s="539" t="s">
        <v>13</v>
      </c>
      <c r="AA141" s="536">
        <f>IF(Z141="Moderado",5,IF(Z141="Mayor",10.1,IF(Z141="Catastrófico",20.1,0)))</f>
        <v>20.100000000000001</v>
      </c>
      <c r="AB141" s="527" t="str">
        <f>IF(AC141=0,"",IF(AC141&lt;=10,"Moderada",IF(AC141&lt;=20,"Alta",IF(AC141&lt;=100,"Extrema"))))</f>
        <v>Extrema</v>
      </c>
      <c r="AC141" s="535">
        <f>+Y141*AA141</f>
        <v>20.100000000000001</v>
      </c>
      <c r="AD141" s="531" t="s">
        <v>123</v>
      </c>
      <c r="AE141" s="284" t="s">
        <v>118</v>
      </c>
      <c r="AF141" s="88" t="s">
        <v>159</v>
      </c>
      <c r="AG141" s="88" t="s">
        <v>144</v>
      </c>
      <c r="AH141" s="88" t="s">
        <v>132</v>
      </c>
      <c r="AI141" s="532" t="s">
        <v>169</v>
      </c>
    </row>
    <row r="142" spans="1:35" ht="57" x14ac:dyDescent="0.25">
      <c r="A142" s="661"/>
      <c r="B142" s="662"/>
      <c r="C142" s="539"/>
      <c r="D142" s="534"/>
      <c r="E142" s="532"/>
      <c r="F142" s="533" t="s">
        <v>36</v>
      </c>
      <c r="G142" s="307" t="s">
        <v>83</v>
      </c>
      <c r="H142" s="879"/>
      <c r="I142" s="880"/>
      <c r="J142" s="880"/>
      <c r="K142" s="881"/>
      <c r="L142" s="882"/>
      <c r="M142" s="531"/>
      <c r="N142" s="284" t="s">
        <v>111</v>
      </c>
      <c r="O142" s="87" t="str">
        <f>[2]Controles!$I$214</f>
        <v>FUERTE</v>
      </c>
      <c r="P142" s="87">
        <f t="shared" si="46"/>
        <v>50</v>
      </c>
      <c r="Q142" s="87" t="str">
        <f>[2]Controles!$J$214</f>
        <v>FUERTE</v>
      </c>
      <c r="R142" s="87">
        <f t="shared" si="47"/>
        <v>2</v>
      </c>
      <c r="S142" s="282" t="str">
        <f>[2]Controles!$K$214</f>
        <v>FUERTE</v>
      </c>
      <c r="T142" s="282">
        <f t="shared" si="48"/>
        <v>100</v>
      </c>
      <c r="U142" s="522"/>
      <c r="V142" s="542"/>
      <c r="W142" s="177" t="s">
        <v>99</v>
      </c>
      <c r="X142" s="538"/>
      <c r="Y142" s="539"/>
      <c r="Z142" s="539"/>
      <c r="AA142" s="536"/>
      <c r="AB142" s="527"/>
      <c r="AC142" s="535"/>
      <c r="AD142" s="531"/>
      <c r="AE142" s="89" t="s">
        <v>134</v>
      </c>
      <c r="AF142" s="88" t="s">
        <v>135</v>
      </c>
      <c r="AG142" s="88" t="s">
        <v>99</v>
      </c>
      <c r="AH142" s="88" t="s">
        <v>129</v>
      </c>
      <c r="AI142" s="532"/>
    </row>
    <row r="143" spans="1:35" ht="99.75" x14ac:dyDescent="0.25">
      <c r="A143" s="661"/>
      <c r="B143" s="662"/>
      <c r="C143" s="539"/>
      <c r="D143" s="534"/>
      <c r="E143" s="532"/>
      <c r="F143" s="533"/>
      <c r="G143" s="307" t="s">
        <v>84</v>
      </c>
      <c r="H143" s="879"/>
      <c r="I143" s="880"/>
      <c r="J143" s="880"/>
      <c r="K143" s="881"/>
      <c r="L143" s="882"/>
      <c r="M143" s="531"/>
      <c r="N143" s="284" t="s">
        <v>105</v>
      </c>
      <c r="O143" s="87" t="str">
        <f>[2]Controles!$P$214</f>
        <v>FUERTE</v>
      </c>
      <c r="P143" s="87">
        <f t="shared" si="46"/>
        <v>50</v>
      </c>
      <c r="Q143" s="87" t="str">
        <f>[2]Controles!$Q$214</f>
        <v>FUERTE</v>
      </c>
      <c r="R143" s="87">
        <f t="shared" si="47"/>
        <v>2</v>
      </c>
      <c r="S143" s="282" t="str">
        <f>[2]Controles!$R$214</f>
        <v>FUERTE</v>
      </c>
      <c r="T143" s="282">
        <f t="shared" si="48"/>
        <v>100</v>
      </c>
      <c r="U143" s="522"/>
      <c r="V143" s="542"/>
      <c r="W143" s="177" t="s">
        <v>100</v>
      </c>
      <c r="X143" s="538"/>
      <c r="Y143" s="539"/>
      <c r="Z143" s="539"/>
      <c r="AA143" s="536"/>
      <c r="AB143" s="527"/>
      <c r="AC143" s="535"/>
      <c r="AD143" s="531"/>
      <c r="AE143" s="89" t="s">
        <v>154</v>
      </c>
      <c r="AF143" s="88" t="s">
        <v>133</v>
      </c>
      <c r="AG143" s="88" t="s">
        <v>100</v>
      </c>
      <c r="AH143" s="88" t="s">
        <v>129</v>
      </c>
      <c r="AI143" s="532"/>
    </row>
    <row r="144" spans="1:35" ht="85.5" x14ac:dyDescent="0.25">
      <c r="A144" s="661"/>
      <c r="B144" s="662"/>
      <c r="C144" s="539"/>
      <c r="D144" s="534"/>
      <c r="E144" s="532"/>
      <c r="F144" s="256" t="s">
        <v>33</v>
      </c>
      <c r="G144" s="307" t="s">
        <v>86</v>
      </c>
      <c r="H144" s="879"/>
      <c r="I144" s="880"/>
      <c r="J144" s="880"/>
      <c r="K144" s="881"/>
      <c r="L144" s="882"/>
      <c r="M144" s="531"/>
      <c r="N144" s="284" t="s">
        <v>119</v>
      </c>
      <c r="O144" s="87" t="str">
        <f>[2]Controles!$W$214</f>
        <v>FUERTE</v>
      </c>
      <c r="P144" s="87">
        <f t="shared" si="46"/>
        <v>50</v>
      </c>
      <c r="Q144" s="87" t="str">
        <f>[2]Controles!$X$214</f>
        <v>FUERTE</v>
      </c>
      <c r="R144" s="87">
        <f t="shared" si="47"/>
        <v>2</v>
      </c>
      <c r="S144" s="282" t="str">
        <f>[2]Controles!$Y$214</f>
        <v>FUERTE</v>
      </c>
      <c r="T144" s="282">
        <f t="shared" si="48"/>
        <v>100</v>
      </c>
      <c r="U144" s="522"/>
      <c r="V144" s="542"/>
      <c r="W144" s="181" t="s">
        <v>101</v>
      </c>
      <c r="X144" s="538"/>
      <c r="Y144" s="539"/>
      <c r="Z144" s="539"/>
      <c r="AA144" s="536"/>
      <c r="AB144" s="527"/>
      <c r="AC144" s="535"/>
      <c r="AD144" s="531"/>
      <c r="AE144" s="89" t="s">
        <v>151</v>
      </c>
      <c r="AF144" s="88" t="s">
        <v>160</v>
      </c>
      <c r="AG144" s="88" t="s">
        <v>101</v>
      </c>
      <c r="AH144" s="88" t="s">
        <v>132</v>
      </c>
      <c r="AI144" s="532"/>
    </row>
    <row r="145" spans="1:35" ht="85.5" x14ac:dyDescent="0.25">
      <c r="A145" s="661"/>
      <c r="B145" s="662"/>
      <c r="C145" s="638">
        <v>41</v>
      </c>
      <c r="D145" s="534" t="s">
        <v>48</v>
      </c>
      <c r="E145" s="532" t="s">
        <v>57</v>
      </c>
      <c r="F145" s="256" t="s">
        <v>41</v>
      </c>
      <c r="G145" s="307" t="s">
        <v>76</v>
      </c>
      <c r="H145" s="879" t="s">
        <v>12</v>
      </c>
      <c r="I145" s="880">
        <f>IF(H145="Rara Vez",1,IF(H145="Improbable",1.9,IF(H145="Posible",3,IF(H145="Probable",4,IF(H145="Casi Seguro",5,0)))))</f>
        <v>1.9</v>
      </c>
      <c r="J145" s="880" t="s">
        <v>13</v>
      </c>
      <c r="K145" s="881">
        <f>IF(J145="Moderado",5,IF(J145="Mayor",10.1,IF(J145="Catastrófico",20.1,0)))</f>
        <v>20.100000000000001</v>
      </c>
      <c r="L145" s="882" t="str">
        <f>IF(M145=0,"",IF(M145&lt;=10,"Moderada",IF(M145&lt;=20,"Alta",IF(M145&lt;=100,"Extrema"))))</f>
        <v>Extrema</v>
      </c>
      <c r="M145" s="531">
        <f>+I145*K145</f>
        <v>38.19</v>
      </c>
      <c r="N145" s="284" t="s">
        <v>80</v>
      </c>
      <c r="O145" s="87" t="str">
        <f>[2]Controles!$B$257</f>
        <v>FUERTE</v>
      </c>
      <c r="P145" s="87">
        <f t="shared" si="46"/>
        <v>50</v>
      </c>
      <c r="Q145" s="87" t="str">
        <f>[2]Controles!$C$257</f>
        <v>FUERTE</v>
      </c>
      <c r="R145" s="87">
        <f t="shared" si="47"/>
        <v>2</v>
      </c>
      <c r="S145" s="282" t="str">
        <f>[2]Controles!$D$257</f>
        <v>FUERTE</v>
      </c>
      <c r="T145" s="282">
        <f t="shared" si="48"/>
        <v>100</v>
      </c>
      <c r="U145" s="522" t="str">
        <f>IFERROR(IF(V145&lt;=50,"DÉBIL",IF(V145&lt;=99,"MODERADO",IF(V145=100,"FUERTE",""))),"")</f>
        <v>FUERTE</v>
      </c>
      <c r="V145" s="542">
        <f>AVERAGE(T145:T148)</f>
        <v>100</v>
      </c>
      <c r="W145" s="177" t="s">
        <v>102</v>
      </c>
      <c r="X145" s="538" t="s">
        <v>22</v>
      </c>
      <c r="Y145" s="539">
        <f>IF(X145="Rara Vez",1,IF(X145="Improbable",1.9,IF(X145="Posible",3,IF(X145="Probable",4,IF(X145="Casi Seguro",5,0)))))</f>
        <v>1</v>
      </c>
      <c r="Z145" s="539" t="s">
        <v>13</v>
      </c>
      <c r="AA145" s="536">
        <f>IF(Z145="Moderado",5,IF(Z145="Mayor",10.1,IF(Z145="Catastrófico",20.1,0)))</f>
        <v>20.100000000000001</v>
      </c>
      <c r="AB145" s="527" t="str">
        <f>IF(AC145=0,"",IF(AC145&lt;=10,"Moderada",IF(AC145&lt;=20,"Alta",IF(AC145&lt;=100,"Extrema"))))</f>
        <v>Extrema</v>
      </c>
      <c r="AC145" s="535">
        <f>+Y145*AA145</f>
        <v>20.100000000000001</v>
      </c>
      <c r="AD145" s="531" t="s">
        <v>123</v>
      </c>
      <c r="AE145" s="89" t="s">
        <v>150</v>
      </c>
      <c r="AF145" s="88" t="s">
        <v>130</v>
      </c>
      <c r="AG145" s="88" t="s">
        <v>131</v>
      </c>
      <c r="AH145" s="88" t="s">
        <v>132</v>
      </c>
      <c r="AI145" s="532" t="s">
        <v>169</v>
      </c>
    </row>
    <row r="146" spans="1:35" ht="57" x14ac:dyDescent="0.25">
      <c r="A146" s="661"/>
      <c r="B146" s="662"/>
      <c r="C146" s="638"/>
      <c r="D146" s="534"/>
      <c r="E146" s="532"/>
      <c r="F146" s="533" t="s">
        <v>36</v>
      </c>
      <c r="G146" s="307" t="s">
        <v>83</v>
      </c>
      <c r="H146" s="879"/>
      <c r="I146" s="880"/>
      <c r="J146" s="880"/>
      <c r="K146" s="881"/>
      <c r="L146" s="882"/>
      <c r="M146" s="531"/>
      <c r="N146" s="284" t="s">
        <v>111</v>
      </c>
      <c r="O146" s="87" t="str">
        <f>[2]Controles!$I$257</f>
        <v>FUERTE</v>
      </c>
      <c r="P146" s="87">
        <f t="shared" si="46"/>
        <v>50</v>
      </c>
      <c r="Q146" s="87" t="str">
        <f>[2]Controles!$J$257</f>
        <v>FUERTE</v>
      </c>
      <c r="R146" s="87">
        <f t="shared" si="47"/>
        <v>2</v>
      </c>
      <c r="S146" s="282" t="str">
        <f>[2]Controles!$K$257</f>
        <v>FUERTE</v>
      </c>
      <c r="T146" s="282">
        <f t="shared" si="48"/>
        <v>100</v>
      </c>
      <c r="U146" s="522"/>
      <c r="V146" s="542"/>
      <c r="W146" s="177" t="s">
        <v>99</v>
      </c>
      <c r="X146" s="538"/>
      <c r="Y146" s="539"/>
      <c r="Z146" s="539"/>
      <c r="AA146" s="536"/>
      <c r="AB146" s="527"/>
      <c r="AC146" s="535"/>
      <c r="AD146" s="531"/>
      <c r="AE146" s="89" t="s">
        <v>134</v>
      </c>
      <c r="AF146" s="88" t="s">
        <v>135</v>
      </c>
      <c r="AG146" s="88" t="s">
        <v>99</v>
      </c>
      <c r="AH146" s="88" t="s">
        <v>129</v>
      </c>
      <c r="AI146" s="532"/>
    </row>
    <row r="147" spans="1:35" ht="99.75" x14ac:dyDescent="0.25">
      <c r="A147" s="661"/>
      <c r="B147" s="662"/>
      <c r="C147" s="638"/>
      <c r="D147" s="534"/>
      <c r="E147" s="532"/>
      <c r="F147" s="533"/>
      <c r="G147" s="307" t="s">
        <v>83</v>
      </c>
      <c r="H147" s="879"/>
      <c r="I147" s="880"/>
      <c r="J147" s="880"/>
      <c r="K147" s="881"/>
      <c r="L147" s="882"/>
      <c r="M147" s="531"/>
      <c r="N147" s="284" t="s">
        <v>105</v>
      </c>
      <c r="O147" s="87" t="str">
        <f>[2]Controles!$P$257</f>
        <v>FUERTE</v>
      </c>
      <c r="P147" s="87">
        <f t="shared" si="46"/>
        <v>50</v>
      </c>
      <c r="Q147" s="87" t="str">
        <f>[2]Controles!$Q$257</f>
        <v>FUERTE</v>
      </c>
      <c r="R147" s="87">
        <f t="shared" si="47"/>
        <v>2</v>
      </c>
      <c r="S147" s="282" t="str">
        <f>[2]Controles!$R$257</f>
        <v>FUERTE</v>
      </c>
      <c r="T147" s="282">
        <f t="shared" si="48"/>
        <v>100</v>
      </c>
      <c r="U147" s="522"/>
      <c r="V147" s="542"/>
      <c r="W147" s="177" t="s">
        <v>100</v>
      </c>
      <c r="X147" s="538"/>
      <c r="Y147" s="539"/>
      <c r="Z147" s="539"/>
      <c r="AA147" s="536"/>
      <c r="AB147" s="527"/>
      <c r="AC147" s="535"/>
      <c r="AD147" s="531"/>
      <c r="AE147" s="89" t="s">
        <v>154</v>
      </c>
      <c r="AF147" s="88" t="s">
        <v>133</v>
      </c>
      <c r="AG147" s="88" t="s">
        <v>100</v>
      </c>
      <c r="AH147" s="88" t="s">
        <v>129</v>
      </c>
      <c r="AI147" s="532"/>
    </row>
    <row r="148" spans="1:35" ht="185.25" x14ac:dyDescent="0.25">
      <c r="A148" s="661"/>
      <c r="B148" s="662"/>
      <c r="C148" s="638"/>
      <c r="D148" s="534"/>
      <c r="E148" s="532"/>
      <c r="F148" s="256" t="s">
        <v>25</v>
      </c>
      <c r="G148" s="307" t="s">
        <v>76</v>
      </c>
      <c r="H148" s="879"/>
      <c r="I148" s="880"/>
      <c r="J148" s="880"/>
      <c r="K148" s="881"/>
      <c r="L148" s="882"/>
      <c r="M148" s="531"/>
      <c r="N148" s="284" t="s">
        <v>120</v>
      </c>
      <c r="O148" s="87" t="str">
        <f>[2]Controles!$W$257</f>
        <v>FUERTE</v>
      </c>
      <c r="P148" s="87">
        <f t="shared" si="46"/>
        <v>50</v>
      </c>
      <c r="Q148" s="87" t="str">
        <f>[2]Controles!$X$257</f>
        <v>FUERTE</v>
      </c>
      <c r="R148" s="87">
        <f t="shared" si="47"/>
        <v>2</v>
      </c>
      <c r="S148" s="282" t="str">
        <f>[2]Controles!$Y$257</f>
        <v>FUERTE</v>
      </c>
      <c r="T148" s="282">
        <f t="shared" si="48"/>
        <v>100</v>
      </c>
      <c r="U148" s="522"/>
      <c r="V148" s="542"/>
      <c r="W148" s="177" t="s">
        <v>101</v>
      </c>
      <c r="X148" s="538"/>
      <c r="Y148" s="539"/>
      <c r="Z148" s="539"/>
      <c r="AA148" s="536"/>
      <c r="AB148" s="527"/>
      <c r="AC148" s="535"/>
      <c r="AD148" s="531"/>
      <c r="AE148" s="89" t="s">
        <v>128</v>
      </c>
      <c r="AF148" s="88" t="s">
        <v>170</v>
      </c>
      <c r="AG148" s="88" t="s">
        <v>125</v>
      </c>
      <c r="AH148" s="88" t="s">
        <v>129</v>
      </c>
      <c r="AI148" s="532"/>
    </row>
    <row r="149" spans="1:35" ht="85.5" x14ac:dyDescent="0.25">
      <c r="A149" s="661"/>
      <c r="B149" s="662"/>
      <c r="C149" s="638">
        <v>42</v>
      </c>
      <c r="D149" s="534" t="s">
        <v>49</v>
      </c>
      <c r="E149" s="532" t="s">
        <v>57</v>
      </c>
      <c r="F149" s="256" t="s">
        <v>37</v>
      </c>
      <c r="G149" s="307" t="s">
        <v>84</v>
      </c>
      <c r="H149" s="879" t="s">
        <v>12</v>
      </c>
      <c r="I149" s="880">
        <f>IF(H149="Rara Vez",1,IF(H149="Improbable",1.9,IF(H149="Posible",3,IF(H149="Probable",4,IF(H149="Casi Seguro",5,0)))))</f>
        <v>1.9</v>
      </c>
      <c r="J149" s="880" t="s">
        <v>13</v>
      </c>
      <c r="K149" s="881">
        <f>IF(J149="Moderado",5,IF(J149="Mayor",10.1,IF(J149="Catastrófico",20.1,0)))</f>
        <v>20.100000000000001</v>
      </c>
      <c r="L149" s="882" t="str">
        <f>IF(M149=0,"",IF(M149&lt;=10,"Moderada",IF(M149&lt;=20,"Alta",IF(M149&lt;=100,"Extrema"))))</f>
        <v>Extrema</v>
      </c>
      <c r="M149" s="531">
        <f>+I149*K149</f>
        <v>38.19</v>
      </c>
      <c r="N149" s="284" t="s">
        <v>80</v>
      </c>
      <c r="O149" s="87" t="str">
        <f>[2]Controles!$B$300</f>
        <v>FUERTE</v>
      </c>
      <c r="P149" s="87">
        <f t="shared" si="46"/>
        <v>50</v>
      </c>
      <c r="Q149" s="87" t="str">
        <f>[2]Controles!$D$300</f>
        <v>FUERTE</v>
      </c>
      <c r="R149" s="87">
        <f t="shared" si="47"/>
        <v>2</v>
      </c>
      <c r="S149" s="282" t="str">
        <f>[2]Controles!$D$300</f>
        <v>FUERTE</v>
      </c>
      <c r="T149" s="282">
        <f t="shared" si="48"/>
        <v>100</v>
      </c>
      <c r="U149" s="522" t="str">
        <f>IFERROR(IF(V149&lt;=50,"DÉBIL",IF(V149&lt;=99,"MODERADO",IF(V149=100,"FUERTE",""))),"")</f>
        <v>FUERTE</v>
      </c>
      <c r="V149" s="537">
        <f>AVERAGE(T149:T153)</f>
        <v>100</v>
      </c>
      <c r="W149" s="177" t="s">
        <v>102</v>
      </c>
      <c r="X149" s="538" t="s">
        <v>22</v>
      </c>
      <c r="Y149" s="539">
        <f>IF(X149="Rara Vez",1,IF(X149="Improbable",1.9,IF(X149="Posible",3,IF(X149="Probable",4,IF(X149="Casi Seguro",5,0)))))</f>
        <v>1</v>
      </c>
      <c r="Z149" s="539" t="s">
        <v>13</v>
      </c>
      <c r="AA149" s="536">
        <f>IF(Z149="Moderado",5,IF(Z149="Mayor",10.1,IF(Z149="Catastrófico",20.1,0)))</f>
        <v>20.100000000000001</v>
      </c>
      <c r="AB149" s="527" t="str">
        <f>IF(AC149=0,"",IF(AC149&lt;=10,"Moderada",IF(AC149&lt;=20,"Alta",IF(AC149&lt;=100,"Extrema"))))</f>
        <v>Extrema</v>
      </c>
      <c r="AC149" s="535">
        <f>+Y149*AA149</f>
        <v>20.100000000000001</v>
      </c>
      <c r="AD149" s="531" t="s">
        <v>123</v>
      </c>
      <c r="AE149" s="89" t="s">
        <v>150</v>
      </c>
      <c r="AF149" s="88" t="s">
        <v>130</v>
      </c>
      <c r="AG149" s="88" t="s">
        <v>131</v>
      </c>
      <c r="AH149" s="88" t="s">
        <v>132</v>
      </c>
      <c r="AI149" s="532" t="s">
        <v>169</v>
      </c>
    </row>
    <row r="150" spans="1:35" ht="57" x14ac:dyDescent="0.25">
      <c r="A150" s="661"/>
      <c r="B150" s="662"/>
      <c r="C150" s="638"/>
      <c r="D150" s="534"/>
      <c r="E150" s="532"/>
      <c r="F150" s="533" t="s">
        <v>36</v>
      </c>
      <c r="G150" s="307" t="s">
        <v>97</v>
      </c>
      <c r="H150" s="879"/>
      <c r="I150" s="880"/>
      <c r="J150" s="880"/>
      <c r="K150" s="881"/>
      <c r="L150" s="882"/>
      <c r="M150" s="531"/>
      <c r="N150" s="284" t="s">
        <v>111</v>
      </c>
      <c r="O150" s="87" t="str">
        <f>[2]Controles!$I$300</f>
        <v>FUERTE</v>
      </c>
      <c r="P150" s="87">
        <f t="shared" si="46"/>
        <v>50</v>
      </c>
      <c r="Q150" s="87" t="str">
        <f>[2]Controles!$J$300</f>
        <v>FUERTE</v>
      </c>
      <c r="R150" s="87">
        <f t="shared" si="47"/>
        <v>2</v>
      </c>
      <c r="S150" s="282" t="str">
        <f>[2]Controles!$K$300</f>
        <v>FUERTE</v>
      </c>
      <c r="T150" s="282">
        <f t="shared" si="48"/>
        <v>100</v>
      </c>
      <c r="U150" s="522"/>
      <c r="V150" s="537"/>
      <c r="W150" s="177" t="s">
        <v>99</v>
      </c>
      <c r="X150" s="538"/>
      <c r="Y150" s="539"/>
      <c r="Z150" s="539"/>
      <c r="AA150" s="536"/>
      <c r="AB150" s="527"/>
      <c r="AC150" s="535"/>
      <c r="AD150" s="531"/>
      <c r="AE150" s="89" t="s">
        <v>134</v>
      </c>
      <c r="AF150" s="88" t="s">
        <v>135</v>
      </c>
      <c r="AG150" s="88" t="s">
        <v>99</v>
      </c>
      <c r="AH150" s="88" t="s">
        <v>129</v>
      </c>
      <c r="AI150" s="532"/>
    </row>
    <row r="151" spans="1:35" ht="99.75" x14ac:dyDescent="0.25">
      <c r="A151" s="661"/>
      <c r="B151" s="662"/>
      <c r="C151" s="638"/>
      <c r="D151" s="534"/>
      <c r="E151" s="532"/>
      <c r="F151" s="533"/>
      <c r="G151" s="307" t="s">
        <v>90</v>
      </c>
      <c r="H151" s="879"/>
      <c r="I151" s="880"/>
      <c r="J151" s="880"/>
      <c r="K151" s="881"/>
      <c r="L151" s="882"/>
      <c r="M151" s="531"/>
      <c r="N151" s="284" t="s">
        <v>105</v>
      </c>
      <c r="O151" s="87" t="str">
        <f>[2]Controles!$P$300</f>
        <v>FUERTE</v>
      </c>
      <c r="P151" s="87">
        <f t="shared" si="46"/>
        <v>50</v>
      </c>
      <c r="Q151" s="87" t="str">
        <f>[2]Controles!$Q$300</f>
        <v>FUERTE</v>
      </c>
      <c r="R151" s="87">
        <f t="shared" si="47"/>
        <v>2</v>
      </c>
      <c r="S151" s="282" t="str">
        <f>[2]Controles!$R$300</f>
        <v>FUERTE</v>
      </c>
      <c r="T151" s="282">
        <f t="shared" si="48"/>
        <v>100</v>
      </c>
      <c r="U151" s="522"/>
      <c r="V151" s="537"/>
      <c r="W151" s="177" t="s">
        <v>100</v>
      </c>
      <c r="X151" s="538"/>
      <c r="Y151" s="539"/>
      <c r="Z151" s="539"/>
      <c r="AA151" s="536"/>
      <c r="AB151" s="527"/>
      <c r="AC151" s="535"/>
      <c r="AD151" s="531"/>
      <c r="AE151" s="89" t="s">
        <v>154</v>
      </c>
      <c r="AF151" s="88" t="s">
        <v>133</v>
      </c>
      <c r="AG151" s="88" t="s">
        <v>100</v>
      </c>
      <c r="AH151" s="88" t="s">
        <v>129</v>
      </c>
      <c r="AI151" s="532"/>
    </row>
    <row r="152" spans="1:35" ht="185.25" x14ac:dyDescent="0.25">
      <c r="A152" s="661"/>
      <c r="B152" s="662"/>
      <c r="C152" s="638"/>
      <c r="D152" s="534"/>
      <c r="E152" s="532"/>
      <c r="F152" s="256" t="s">
        <v>25</v>
      </c>
      <c r="G152" s="307" t="s">
        <v>77</v>
      </c>
      <c r="H152" s="879"/>
      <c r="I152" s="880"/>
      <c r="J152" s="880"/>
      <c r="K152" s="881"/>
      <c r="L152" s="882"/>
      <c r="M152" s="531"/>
      <c r="N152" s="284" t="s">
        <v>120</v>
      </c>
      <c r="O152" s="87" t="str">
        <f>[2]Controles!$W$300</f>
        <v>FUERTE</v>
      </c>
      <c r="P152" s="87">
        <f t="shared" si="46"/>
        <v>50</v>
      </c>
      <c r="Q152" s="87" t="str">
        <f>[2]Controles!$X$300</f>
        <v>FUERTE</v>
      </c>
      <c r="R152" s="87">
        <f t="shared" si="47"/>
        <v>2</v>
      </c>
      <c r="S152" s="282" t="str">
        <f>[2]Controles!$Y$300</f>
        <v>FUERTE</v>
      </c>
      <c r="T152" s="282">
        <f t="shared" si="48"/>
        <v>100</v>
      </c>
      <c r="U152" s="522"/>
      <c r="V152" s="537"/>
      <c r="W152" s="177" t="s">
        <v>102</v>
      </c>
      <c r="X152" s="538"/>
      <c r="Y152" s="539"/>
      <c r="Z152" s="539"/>
      <c r="AA152" s="536"/>
      <c r="AB152" s="527"/>
      <c r="AC152" s="535"/>
      <c r="AD152" s="531"/>
      <c r="AE152" s="89" t="s">
        <v>128</v>
      </c>
      <c r="AF152" s="88" t="s">
        <v>170</v>
      </c>
      <c r="AG152" s="88" t="s">
        <v>125</v>
      </c>
      <c r="AH152" s="88" t="s">
        <v>129</v>
      </c>
      <c r="AI152" s="532"/>
    </row>
    <row r="153" spans="1:35" ht="99.75" x14ac:dyDescent="0.25">
      <c r="A153" s="661"/>
      <c r="B153" s="662"/>
      <c r="C153" s="638"/>
      <c r="D153" s="534"/>
      <c r="E153" s="532"/>
      <c r="F153" s="256" t="s">
        <v>34</v>
      </c>
      <c r="G153" s="307" t="s">
        <v>83</v>
      </c>
      <c r="H153" s="879"/>
      <c r="I153" s="880"/>
      <c r="J153" s="880"/>
      <c r="K153" s="881"/>
      <c r="L153" s="882"/>
      <c r="M153" s="531"/>
      <c r="N153" s="284" t="s">
        <v>107</v>
      </c>
      <c r="O153" s="87" t="str">
        <f>[2]Controles!$AD$300</f>
        <v>FUERTE</v>
      </c>
      <c r="P153" s="87">
        <f t="shared" si="46"/>
        <v>50</v>
      </c>
      <c r="Q153" s="87" t="str">
        <f>[2]Controles!$AE$300</f>
        <v>FUERTE</v>
      </c>
      <c r="R153" s="87">
        <f t="shared" si="47"/>
        <v>2</v>
      </c>
      <c r="S153" s="282" t="str">
        <f>[2]Controles!$AF$300</f>
        <v>FUERTE</v>
      </c>
      <c r="T153" s="282">
        <f t="shared" si="48"/>
        <v>100</v>
      </c>
      <c r="U153" s="522"/>
      <c r="V153" s="537"/>
      <c r="W153" s="177" t="s">
        <v>100</v>
      </c>
      <c r="X153" s="538"/>
      <c r="Y153" s="539"/>
      <c r="Z153" s="539"/>
      <c r="AA153" s="536"/>
      <c r="AB153" s="527"/>
      <c r="AC153" s="535"/>
      <c r="AD153" s="531"/>
      <c r="AE153" s="89" t="s">
        <v>166</v>
      </c>
      <c r="AF153" s="88" t="s">
        <v>171</v>
      </c>
      <c r="AG153" s="88" t="s">
        <v>100</v>
      </c>
      <c r="AH153" s="88" t="s">
        <v>136</v>
      </c>
      <c r="AI153" s="532"/>
    </row>
    <row r="154" spans="1:35" ht="171" x14ac:dyDescent="0.25">
      <c r="A154" s="661"/>
      <c r="B154" s="662"/>
      <c r="C154" s="638">
        <v>43</v>
      </c>
      <c r="D154" s="534" t="s">
        <v>46</v>
      </c>
      <c r="E154" s="532" t="s">
        <v>57</v>
      </c>
      <c r="F154" s="256" t="s">
        <v>42</v>
      </c>
      <c r="G154" s="543" t="s">
        <v>39</v>
      </c>
      <c r="H154" s="879" t="s">
        <v>12</v>
      </c>
      <c r="I154" s="880">
        <f>IF(H154="Rara Vez",1,IF(H154="Improbable",1.9,IF(H154="Posible",3,IF(H154="Probable",4,IF(H154="Casi Seguro",5,0)))))</f>
        <v>1.9</v>
      </c>
      <c r="J154" s="880" t="s">
        <v>13</v>
      </c>
      <c r="K154" s="881">
        <f>IF(J154="Moderado",5,IF(J154="Mayor",10.1,IF(J154="Catastrófico",20.1,0)))</f>
        <v>20.100000000000001</v>
      </c>
      <c r="L154" s="882" t="str">
        <f>IF(M154=0,"",IF(M154&lt;=10,"Moderada",IF(M154&lt;=20,"Alta",IF(M154&lt;=100,"Extrema"))))</f>
        <v>Extrema</v>
      </c>
      <c r="M154" s="531">
        <f>+I154*K154</f>
        <v>38.19</v>
      </c>
      <c r="N154" s="284" t="s">
        <v>854</v>
      </c>
      <c r="O154" s="87" t="str">
        <f>[2]Controles!$B$343</f>
        <v>FUERTE</v>
      </c>
      <c r="P154" s="87">
        <f t="shared" si="46"/>
        <v>50</v>
      </c>
      <c r="Q154" s="87" t="str">
        <f>[2]Controles!$C$343</f>
        <v>FUERTE</v>
      </c>
      <c r="R154" s="87">
        <f t="shared" si="47"/>
        <v>2</v>
      </c>
      <c r="S154" s="282" t="str">
        <f>[2]Controles!$D$343</f>
        <v>FUERTE</v>
      </c>
      <c r="T154" s="282">
        <f t="shared" si="48"/>
        <v>100</v>
      </c>
      <c r="U154" s="522" t="str">
        <f>IFERROR(IF(V154&lt;=50,"DÉBIL",IF(V154&lt;=99,"MODERADO",IF(V154=100,"FUERTE",""))),"")</f>
        <v>FUERTE</v>
      </c>
      <c r="V154" s="537">
        <f>AVERAGE(T154:T159)</f>
        <v>100</v>
      </c>
      <c r="W154" s="177" t="s">
        <v>101</v>
      </c>
      <c r="X154" s="538" t="s">
        <v>22</v>
      </c>
      <c r="Y154" s="539">
        <f>IF(X154="Rara Vez",1,IF(X154="Improbable",1.9,IF(X154="Posible",3,IF(X154="Probable",4,IF(X154="Casi Seguro",5,0)))))</f>
        <v>1</v>
      </c>
      <c r="Z154" s="539" t="s">
        <v>13</v>
      </c>
      <c r="AA154" s="536">
        <f>IF(Z154="Moderado",5,IF(Z154="Mayor",10.1,IF(Z154="Catastrófico",20.1,0)))</f>
        <v>20.100000000000001</v>
      </c>
      <c r="AB154" s="527" t="str">
        <f>IF(AC154=0,"",IF(AC154&lt;=10,"Moderada",IF(AC154&lt;=20,"Alta",IF(AC154&lt;=100,"Extrema"))))</f>
        <v>Extrema</v>
      </c>
      <c r="AC154" s="535">
        <f>+Y154*AA154</f>
        <v>20.100000000000001</v>
      </c>
      <c r="AD154" s="531" t="s">
        <v>123</v>
      </c>
      <c r="AE154" s="89" t="s">
        <v>157</v>
      </c>
      <c r="AF154" s="88" t="s">
        <v>126</v>
      </c>
      <c r="AG154" s="88" t="s">
        <v>101</v>
      </c>
      <c r="AH154" s="88" t="s">
        <v>132</v>
      </c>
      <c r="AI154" s="532" t="s">
        <v>169</v>
      </c>
    </row>
    <row r="155" spans="1:35" ht="85.5" x14ac:dyDescent="0.25">
      <c r="A155" s="661"/>
      <c r="B155" s="662"/>
      <c r="C155" s="638"/>
      <c r="D155" s="534"/>
      <c r="E155" s="532"/>
      <c r="F155" s="256" t="s">
        <v>25</v>
      </c>
      <c r="G155" s="543"/>
      <c r="H155" s="879"/>
      <c r="I155" s="880"/>
      <c r="J155" s="880"/>
      <c r="K155" s="881"/>
      <c r="L155" s="882"/>
      <c r="M155" s="531"/>
      <c r="N155" s="284" t="s">
        <v>855</v>
      </c>
      <c r="O155" s="87" t="str">
        <f>[2]Controles!$I$343</f>
        <v>FUERTE</v>
      </c>
      <c r="P155" s="87">
        <f t="shared" si="46"/>
        <v>50</v>
      </c>
      <c r="Q155" s="87" t="str">
        <f>[2]Controles!$J$343</f>
        <v>FUERTE</v>
      </c>
      <c r="R155" s="87">
        <f t="shared" si="47"/>
        <v>2</v>
      </c>
      <c r="S155" s="282" t="str">
        <f>[2]Controles!$K$343</f>
        <v>FUERTE</v>
      </c>
      <c r="T155" s="282">
        <f t="shared" si="48"/>
        <v>100</v>
      </c>
      <c r="U155" s="522"/>
      <c r="V155" s="537"/>
      <c r="W155" s="177" t="s">
        <v>101</v>
      </c>
      <c r="X155" s="538"/>
      <c r="Y155" s="539"/>
      <c r="Z155" s="539"/>
      <c r="AA155" s="536"/>
      <c r="AB155" s="527"/>
      <c r="AC155" s="535"/>
      <c r="AD155" s="531"/>
      <c r="AE155" s="89" t="s">
        <v>152</v>
      </c>
      <c r="AF155" s="88" t="s">
        <v>126</v>
      </c>
      <c r="AG155" s="88" t="s">
        <v>153</v>
      </c>
      <c r="AH155" s="88" t="s">
        <v>132</v>
      </c>
      <c r="AI155" s="532"/>
    </row>
    <row r="156" spans="1:35" ht="114" x14ac:dyDescent="0.25">
      <c r="A156" s="661"/>
      <c r="B156" s="662"/>
      <c r="C156" s="638"/>
      <c r="D156" s="534"/>
      <c r="E156" s="532"/>
      <c r="F156" s="256" t="s">
        <v>34</v>
      </c>
      <c r="G156" s="307" t="s">
        <v>87</v>
      </c>
      <c r="H156" s="879"/>
      <c r="I156" s="880"/>
      <c r="J156" s="880"/>
      <c r="K156" s="881"/>
      <c r="L156" s="882"/>
      <c r="M156" s="531"/>
      <c r="N156" s="284" t="s">
        <v>142</v>
      </c>
      <c r="O156" s="87" t="str">
        <f>[2]Controles!$P$343</f>
        <v>FUERTE</v>
      </c>
      <c r="P156" s="87">
        <f t="shared" si="46"/>
        <v>50</v>
      </c>
      <c r="Q156" s="87" t="str">
        <f>[2]Controles!$Q$343</f>
        <v>FUERTE</v>
      </c>
      <c r="R156" s="87">
        <f t="shared" si="47"/>
        <v>2</v>
      </c>
      <c r="S156" s="282" t="str">
        <f>[2]Controles!$R$343</f>
        <v>FUERTE</v>
      </c>
      <c r="T156" s="282">
        <f t="shared" si="48"/>
        <v>100</v>
      </c>
      <c r="U156" s="522"/>
      <c r="V156" s="537"/>
      <c r="W156" s="177" t="s">
        <v>101</v>
      </c>
      <c r="X156" s="538"/>
      <c r="Y156" s="539"/>
      <c r="Z156" s="539"/>
      <c r="AA156" s="536"/>
      <c r="AB156" s="527"/>
      <c r="AC156" s="535"/>
      <c r="AD156" s="531"/>
      <c r="AE156" s="284" t="s">
        <v>142</v>
      </c>
      <c r="AF156" s="88" t="s">
        <v>143</v>
      </c>
      <c r="AG156" s="88" t="s">
        <v>101</v>
      </c>
      <c r="AH156" s="88" t="s">
        <v>132</v>
      </c>
      <c r="AI156" s="532"/>
    </row>
    <row r="157" spans="1:35" ht="171" x14ac:dyDescent="0.25">
      <c r="A157" s="661"/>
      <c r="B157" s="662"/>
      <c r="C157" s="638"/>
      <c r="D157" s="534"/>
      <c r="E157" s="532"/>
      <c r="F157" s="256" t="s">
        <v>108</v>
      </c>
      <c r="G157" s="543" t="s">
        <v>97</v>
      </c>
      <c r="H157" s="879"/>
      <c r="I157" s="880"/>
      <c r="J157" s="880"/>
      <c r="K157" s="881"/>
      <c r="L157" s="882"/>
      <c r="M157" s="531"/>
      <c r="N157" s="284" t="s">
        <v>161</v>
      </c>
      <c r="O157" s="87" t="str">
        <f>[2]Controles!$W$343</f>
        <v>FUERTE</v>
      </c>
      <c r="P157" s="87">
        <f t="shared" si="46"/>
        <v>50</v>
      </c>
      <c r="Q157" s="87" t="str">
        <f>[2]Controles!$X$343</f>
        <v>FUERTE</v>
      </c>
      <c r="R157" s="87">
        <f t="shared" si="47"/>
        <v>2</v>
      </c>
      <c r="S157" s="282" t="str">
        <f>[2]Controles!$Y$343</f>
        <v>FUERTE</v>
      </c>
      <c r="T157" s="282">
        <f t="shared" si="48"/>
        <v>100</v>
      </c>
      <c r="U157" s="522"/>
      <c r="V157" s="537"/>
      <c r="W157" s="177" t="s">
        <v>102</v>
      </c>
      <c r="X157" s="538"/>
      <c r="Y157" s="539"/>
      <c r="Z157" s="539"/>
      <c r="AA157" s="536"/>
      <c r="AB157" s="527"/>
      <c r="AC157" s="535"/>
      <c r="AD157" s="531"/>
      <c r="AE157" s="89" t="s">
        <v>156</v>
      </c>
      <c r="AF157" s="88" t="s">
        <v>126</v>
      </c>
      <c r="AG157" s="88" t="s">
        <v>125</v>
      </c>
      <c r="AH157" s="88" t="s">
        <v>124</v>
      </c>
      <c r="AI157" s="532"/>
    </row>
    <row r="158" spans="1:35" ht="57" x14ac:dyDescent="0.25">
      <c r="A158" s="661"/>
      <c r="B158" s="662"/>
      <c r="C158" s="638"/>
      <c r="D158" s="534"/>
      <c r="E158" s="532"/>
      <c r="F158" s="533" t="s">
        <v>36</v>
      </c>
      <c r="G158" s="543"/>
      <c r="H158" s="879"/>
      <c r="I158" s="880"/>
      <c r="J158" s="880"/>
      <c r="K158" s="881"/>
      <c r="L158" s="882"/>
      <c r="M158" s="531"/>
      <c r="N158" s="284" t="s">
        <v>111</v>
      </c>
      <c r="O158" s="87" t="str">
        <f>[2]Controles!$AD$343</f>
        <v>FUERTE</v>
      </c>
      <c r="P158" s="87">
        <f t="shared" si="46"/>
        <v>50</v>
      </c>
      <c r="Q158" s="87" t="str">
        <f>[2]Controles!$AE$343</f>
        <v>FUERTE</v>
      </c>
      <c r="R158" s="87">
        <f t="shared" si="47"/>
        <v>2</v>
      </c>
      <c r="S158" s="282" t="str">
        <f>[2]Controles!$AF$343</f>
        <v>FUERTE</v>
      </c>
      <c r="T158" s="282">
        <f t="shared" si="48"/>
        <v>100</v>
      </c>
      <c r="U158" s="522"/>
      <c r="V158" s="537"/>
      <c r="W158" s="177" t="s">
        <v>99</v>
      </c>
      <c r="X158" s="538"/>
      <c r="Y158" s="539"/>
      <c r="Z158" s="539"/>
      <c r="AA158" s="536"/>
      <c r="AB158" s="527"/>
      <c r="AC158" s="535"/>
      <c r="AD158" s="531"/>
      <c r="AE158" s="89" t="s">
        <v>134</v>
      </c>
      <c r="AF158" s="88" t="s">
        <v>135</v>
      </c>
      <c r="AG158" s="88" t="s">
        <v>99</v>
      </c>
      <c r="AH158" s="88" t="s">
        <v>129</v>
      </c>
      <c r="AI158" s="532"/>
    </row>
    <row r="159" spans="1:35" ht="99.75" x14ac:dyDescent="0.25">
      <c r="A159" s="661"/>
      <c r="B159" s="662"/>
      <c r="C159" s="638"/>
      <c r="D159" s="534"/>
      <c r="E159" s="532"/>
      <c r="F159" s="533"/>
      <c r="G159" s="543"/>
      <c r="H159" s="879"/>
      <c r="I159" s="880"/>
      <c r="J159" s="880"/>
      <c r="K159" s="881"/>
      <c r="L159" s="882"/>
      <c r="M159" s="531"/>
      <c r="N159" s="284" t="s">
        <v>105</v>
      </c>
      <c r="O159" s="87" t="str">
        <f>[2]Controles!$AK$343</f>
        <v>FUERTE</v>
      </c>
      <c r="P159" s="87">
        <f t="shared" si="46"/>
        <v>50</v>
      </c>
      <c r="Q159" s="87" t="str">
        <f>[2]Controles!$AL$343</f>
        <v>FUERTE</v>
      </c>
      <c r="R159" s="87">
        <f t="shared" si="47"/>
        <v>2</v>
      </c>
      <c r="S159" s="282" t="str">
        <f>[2]Controles!$AM$343</f>
        <v>FUERTE</v>
      </c>
      <c r="T159" s="282">
        <f t="shared" si="48"/>
        <v>100</v>
      </c>
      <c r="U159" s="522"/>
      <c r="V159" s="537"/>
      <c r="W159" s="177" t="s">
        <v>100</v>
      </c>
      <c r="X159" s="538"/>
      <c r="Y159" s="539"/>
      <c r="Z159" s="539"/>
      <c r="AA159" s="536"/>
      <c r="AB159" s="527"/>
      <c r="AC159" s="535"/>
      <c r="AD159" s="531"/>
      <c r="AE159" s="89" t="s">
        <v>154</v>
      </c>
      <c r="AF159" s="88" t="s">
        <v>133</v>
      </c>
      <c r="AG159" s="88" t="s">
        <v>100</v>
      </c>
      <c r="AH159" s="88" t="s">
        <v>129</v>
      </c>
      <c r="AI159" s="532"/>
    </row>
    <row r="160" spans="1:35" ht="114" x14ac:dyDescent="0.25">
      <c r="A160" s="661"/>
      <c r="B160" s="662"/>
      <c r="C160" s="638">
        <v>44</v>
      </c>
      <c r="D160" s="534" t="s">
        <v>66</v>
      </c>
      <c r="E160" s="532" t="s">
        <v>57</v>
      </c>
      <c r="F160" s="256" t="s">
        <v>33</v>
      </c>
      <c r="G160" s="307" t="s">
        <v>76</v>
      </c>
      <c r="H160" s="879" t="s">
        <v>12</v>
      </c>
      <c r="I160" s="880">
        <f>IF(H160="Rara Vez",1,IF(H160="Improbable",1.9,IF(H160="Posible",3,IF(H160="Probable",4,IF(H160="Casi Seguro",5,0)))))</f>
        <v>1.9</v>
      </c>
      <c r="J160" s="880" t="s">
        <v>10</v>
      </c>
      <c r="K160" s="881">
        <f>IF(J160="Moderado",5,IF(J160="Mayor",10.1,IF(J160="Catastrófico",20.1,0)))</f>
        <v>10.1</v>
      </c>
      <c r="L160" s="882" t="str">
        <f>IF(M160=0,"",IF(M160&lt;=10,"Moderada",IF(M160&lt;=20,"Alta",IF(M160&lt;=100,"Extrema"))))</f>
        <v>Alta</v>
      </c>
      <c r="M160" s="531">
        <f>+I160*K160</f>
        <v>19.189999999999998</v>
      </c>
      <c r="N160" s="284" t="s">
        <v>121</v>
      </c>
      <c r="O160" s="87" t="str">
        <f>[2]Controles!$B$386</f>
        <v>FUERTE</v>
      </c>
      <c r="P160" s="87">
        <f t="shared" si="46"/>
        <v>50</v>
      </c>
      <c r="Q160" s="87" t="str">
        <f>[2]Controles!$C$386</f>
        <v>FUERTE</v>
      </c>
      <c r="R160" s="87">
        <f t="shared" si="47"/>
        <v>2</v>
      </c>
      <c r="S160" s="282" t="str">
        <f>[2]Controles!$D$386</f>
        <v>FUERTE</v>
      </c>
      <c r="T160" s="282">
        <f t="shared" si="48"/>
        <v>100</v>
      </c>
      <c r="U160" s="522" t="str">
        <f>IFERROR(IF(V160&lt;=50,"DÉBIL",IF(V160&lt;=99,"MODERADO",IF(V160=100,"FUERTE",""))),"")</f>
        <v>FUERTE</v>
      </c>
      <c r="V160" s="537">
        <f>AVERAGE(T160:T162)</f>
        <v>100</v>
      </c>
      <c r="W160" s="177" t="s">
        <v>101</v>
      </c>
      <c r="X160" s="538" t="s">
        <v>22</v>
      </c>
      <c r="Y160" s="539">
        <f>IF(X160="Rara Vez",1,IF(X160="Improbable",1.9,IF(X160="Posible",3,IF(X160="Probable",4,IF(X160="Casi Seguro",5,0)))))</f>
        <v>1</v>
      </c>
      <c r="Z160" s="539" t="s">
        <v>10</v>
      </c>
      <c r="AA160" s="536">
        <f>IF(Z160="Moderado",5,IF(Z160="Mayor",10.1,IF(Z160="Catastrófico",20.1,0)))</f>
        <v>10.1</v>
      </c>
      <c r="AB160" s="527" t="str">
        <f>IF(AC160=0,"",IF(AC160&lt;=10,"Moderada",IF(AC160&lt;=20,"Alta",IF(AC160&lt;=100,"Extrema"))))</f>
        <v>Alta</v>
      </c>
      <c r="AC160" s="535">
        <f>+Y160*AA160</f>
        <v>10.1</v>
      </c>
      <c r="AD160" s="531" t="s">
        <v>123</v>
      </c>
      <c r="AE160" s="89" t="s">
        <v>148</v>
      </c>
      <c r="AF160" s="88" t="s">
        <v>126</v>
      </c>
      <c r="AG160" s="88" t="s">
        <v>101</v>
      </c>
      <c r="AH160" s="88" t="s">
        <v>149</v>
      </c>
      <c r="AI160" s="532" t="s">
        <v>169</v>
      </c>
    </row>
    <row r="161" spans="1:35" ht="85.5" x14ac:dyDescent="0.25">
      <c r="A161" s="661"/>
      <c r="B161" s="662"/>
      <c r="C161" s="638"/>
      <c r="D161" s="534"/>
      <c r="E161" s="532"/>
      <c r="F161" s="256" t="s">
        <v>69</v>
      </c>
      <c r="G161" s="543" t="s">
        <v>97</v>
      </c>
      <c r="H161" s="879"/>
      <c r="I161" s="880"/>
      <c r="J161" s="880"/>
      <c r="K161" s="881"/>
      <c r="L161" s="882"/>
      <c r="M161" s="531"/>
      <c r="N161" s="284" t="s">
        <v>80</v>
      </c>
      <c r="O161" s="87" t="str">
        <f>[2]Controles!$I$386</f>
        <v>FUERTE</v>
      </c>
      <c r="P161" s="87">
        <f t="shared" si="46"/>
        <v>50</v>
      </c>
      <c r="Q161" s="87" t="str">
        <f>[2]Controles!$J$386</f>
        <v>FUERTE</v>
      </c>
      <c r="R161" s="87">
        <f t="shared" si="47"/>
        <v>2</v>
      </c>
      <c r="S161" s="282" t="str">
        <f>[2]Controles!$K$386</f>
        <v>FUERTE</v>
      </c>
      <c r="T161" s="282">
        <f t="shared" si="48"/>
        <v>100</v>
      </c>
      <c r="U161" s="522"/>
      <c r="V161" s="537"/>
      <c r="W161" s="177" t="s">
        <v>102</v>
      </c>
      <c r="X161" s="538"/>
      <c r="Y161" s="539"/>
      <c r="Z161" s="539"/>
      <c r="AA161" s="536"/>
      <c r="AB161" s="527"/>
      <c r="AC161" s="535"/>
      <c r="AD161" s="531"/>
      <c r="AE161" s="89" t="s">
        <v>150</v>
      </c>
      <c r="AF161" s="88" t="s">
        <v>130</v>
      </c>
      <c r="AG161" s="88" t="s">
        <v>131</v>
      </c>
      <c r="AH161" s="88" t="s">
        <v>132</v>
      </c>
      <c r="AI161" s="532"/>
    </row>
    <row r="162" spans="1:35" ht="185.25" x14ac:dyDescent="0.25">
      <c r="A162" s="661"/>
      <c r="B162" s="662"/>
      <c r="C162" s="638"/>
      <c r="D162" s="534"/>
      <c r="E162" s="532"/>
      <c r="F162" s="256" t="s">
        <v>25</v>
      </c>
      <c r="G162" s="543"/>
      <c r="H162" s="879"/>
      <c r="I162" s="880"/>
      <c r="J162" s="880"/>
      <c r="K162" s="881"/>
      <c r="L162" s="882"/>
      <c r="M162" s="531"/>
      <c r="N162" s="284" t="s">
        <v>120</v>
      </c>
      <c r="O162" s="87" t="str">
        <f>[2]Controles!$P$386</f>
        <v>FUERTE</v>
      </c>
      <c r="P162" s="87">
        <f t="shared" si="46"/>
        <v>50</v>
      </c>
      <c r="Q162" s="87" t="str">
        <f>[2]Controles!$Q$386</f>
        <v>FUERTE</v>
      </c>
      <c r="R162" s="87">
        <f t="shared" si="47"/>
        <v>2</v>
      </c>
      <c r="S162" s="282" t="str">
        <f>[2]Controles!$R$386</f>
        <v>FUERTE</v>
      </c>
      <c r="T162" s="282">
        <f t="shared" si="48"/>
        <v>100</v>
      </c>
      <c r="U162" s="522"/>
      <c r="V162" s="537"/>
      <c r="W162" s="177" t="s">
        <v>102</v>
      </c>
      <c r="X162" s="538"/>
      <c r="Y162" s="539"/>
      <c r="Z162" s="539"/>
      <c r="AA162" s="536"/>
      <c r="AB162" s="527"/>
      <c r="AC162" s="535"/>
      <c r="AD162" s="531"/>
      <c r="AE162" s="89" t="s">
        <v>128</v>
      </c>
      <c r="AF162" s="88" t="s">
        <v>170</v>
      </c>
      <c r="AG162" s="88" t="s">
        <v>125</v>
      </c>
      <c r="AH162" s="88" t="s">
        <v>129</v>
      </c>
      <c r="AI162" s="532"/>
    </row>
    <row r="163" spans="1:35" ht="57" x14ac:dyDescent="0.25">
      <c r="A163" s="661"/>
      <c r="B163" s="662"/>
      <c r="C163" s="638">
        <v>45</v>
      </c>
      <c r="D163" s="534" t="s">
        <v>70</v>
      </c>
      <c r="E163" s="532" t="s">
        <v>57</v>
      </c>
      <c r="F163" s="533" t="s">
        <v>36</v>
      </c>
      <c r="G163" s="543" t="s">
        <v>62</v>
      </c>
      <c r="H163" s="879" t="s">
        <v>12</v>
      </c>
      <c r="I163" s="880">
        <f>IF(H163="Rara Vez",1,IF(H163="Improbable",1.9,IF(H163="Posible",3,IF(H163="Probable",4,IF(H163="Casi Seguro",5,0)))))</f>
        <v>1.9</v>
      </c>
      <c r="J163" s="880" t="s">
        <v>13</v>
      </c>
      <c r="K163" s="881">
        <f>IF(J163="Moderado",5,IF(J163="Mayor",10.1,IF(J163="Catastrófico",20.1,0)))</f>
        <v>20.100000000000001</v>
      </c>
      <c r="L163" s="882" t="str">
        <f>IF(M163=0,"",IF(M163&lt;=10,"Moderada",IF(M163&lt;=20,"Alta",IF(M163&lt;=100,"Extrema"))))</f>
        <v>Extrema</v>
      </c>
      <c r="M163" s="531">
        <f>+I163*K163</f>
        <v>38.19</v>
      </c>
      <c r="N163" s="284" t="s">
        <v>111</v>
      </c>
      <c r="O163" s="87" t="str">
        <f>[2]Controles!$B$429</f>
        <v>FUERTE</v>
      </c>
      <c r="P163" s="87">
        <f t="shared" si="46"/>
        <v>50</v>
      </c>
      <c r="Q163" s="87" t="str">
        <f>[2]Controles!$C$429</f>
        <v>FUERTE</v>
      </c>
      <c r="R163" s="87">
        <f t="shared" si="47"/>
        <v>2</v>
      </c>
      <c r="S163" s="282" t="str">
        <f>[2]Controles!$D$429</f>
        <v>FUERTE</v>
      </c>
      <c r="T163" s="282">
        <f t="shared" si="48"/>
        <v>100</v>
      </c>
      <c r="U163" s="522" t="str">
        <f>IFERROR(IF(V163&lt;=50,"DÉBIL",IF(V163&lt;=99,"MODERADO",IF(V163=100,"FUERTE",""))),"")</f>
        <v>FUERTE</v>
      </c>
      <c r="V163" s="537">
        <f>AVERAGE(T163:T169)</f>
        <v>100</v>
      </c>
      <c r="W163" s="177" t="s">
        <v>99</v>
      </c>
      <c r="X163" s="538" t="s">
        <v>22</v>
      </c>
      <c r="Y163" s="539">
        <f>IF(X163="Rara Vez",1,IF(X163="Improbable",1.9,IF(X163="Posible",3,IF(X163="Probable",4,IF(X163="Casi Seguro",5,0)))))</f>
        <v>1</v>
      </c>
      <c r="Z163" s="539" t="s">
        <v>13</v>
      </c>
      <c r="AA163" s="536">
        <f>IF(Z163="Moderado",5,IF(Z163="Mayor",10.1,IF(Z163="Catastrófico",20.1,0)))</f>
        <v>20.100000000000001</v>
      </c>
      <c r="AB163" s="527" t="str">
        <f>IF(AC163=0,"",IF(AC163&lt;=10,"Moderada",IF(AC163&lt;=20,"Alta",IF(AC163&lt;=100,"Extrema"))))</f>
        <v>Extrema</v>
      </c>
      <c r="AC163" s="535">
        <f>+Y163*AA163</f>
        <v>20.100000000000001</v>
      </c>
      <c r="AD163" s="531" t="s">
        <v>123</v>
      </c>
      <c r="AE163" s="89" t="s">
        <v>134</v>
      </c>
      <c r="AF163" s="88" t="s">
        <v>135</v>
      </c>
      <c r="AG163" s="88" t="s">
        <v>99</v>
      </c>
      <c r="AH163" s="88" t="s">
        <v>129</v>
      </c>
      <c r="AI163" s="532" t="s">
        <v>169</v>
      </c>
    </row>
    <row r="164" spans="1:35" ht="99.75" x14ac:dyDescent="0.25">
      <c r="A164" s="661"/>
      <c r="B164" s="662"/>
      <c r="C164" s="638"/>
      <c r="D164" s="534"/>
      <c r="E164" s="532"/>
      <c r="F164" s="533"/>
      <c r="G164" s="543"/>
      <c r="H164" s="879"/>
      <c r="I164" s="880"/>
      <c r="J164" s="880"/>
      <c r="K164" s="881"/>
      <c r="L164" s="882"/>
      <c r="M164" s="531"/>
      <c r="N164" s="284" t="s">
        <v>105</v>
      </c>
      <c r="O164" s="87" t="str">
        <f>[2]Controles!$I$429</f>
        <v>FUERTE</v>
      </c>
      <c r="P164" s="87">
        <f t="shared" si="46"/>
        <v>50</v>
      </c>
      <c r="Q164" s="87" t="str">
        <f>[2]Controles!$J$429</f>
        <v>FUERTE</v>
      </c>
      <c r="R164" s="87">
        <f t="shared" si="47"/>
        <v>2</v>
      </c>
      <c r="S164" s="282" t="str">
        <f>[2]Controles!$K$429</f>
        <v>FUERTE</v>
      </c>
      <c r="T164" s="282">
        <f t="shared" si="48"/>
        <v>100</v>
      </c>
      <c r="U164" s="522"/>
      <c r="V164" s="537"/>
      <c r="W164" s="177" t="s">
        <v>100</v>
      </c>
      <c r="X164" s="538"/>
      <c r="Y164" s="539"/>
      <c r="Z164" s="539"/>
      <c r="AA164" s="536"/>
      <c r="AB164" s="527"/>
      <c r="AC164" s="535"/>
      <c r="AD164" s="531"/>
      <c r="AE164" s="89" t="s">
        <v>154</v>
      </c>
      <c r="AF164" s="88" t="s">
        <v>133</v>
      </c>
      <c r="AG164" s="88" t="s">
        <v>100</v>
      </c>
      <c r="AH164" s="88" t="s">
        <v>129</v>
      </c>
      <c r="AI164" s="532"/>
    </row>
    <row r="165" spans="1:35" ht="99.75" x14ac:dyDescent="0.25">
      <c r="A165" s="661"/>
      <c r="B165" s="662"/>
      <c r="C165" s="638"/>
      <c r="D165" s="534"/>
      <c r="E165" s="532"/>
      <c r="F165" s="256" t="s">
        <v>34</v>
      </c>
      <c r="G165" s="543"/>
      <c r="H165" s="879"/>
      <c r="I165" s="880"/>
      <c r="J165" s="880"/>
      <c r="K165" s="881"/>
      <c r="L165" s="882"/>
      <c r="M165" s="531"/>
      <c r="N165" s="284" t="s">
        <v>107</v>
      </c>
      <c r="O165" s="87" t="str">
        <f>[2]Controles!$P$429</f>
        <v>FUERTE</v>
      </c>
      <c r="P165" s="87">
        <f t="shared" si="46"/>
        <v>50</v>
      </c>
      <c r="Q165" s="87" t="str">
        <f>[2]Controles!$Q$429</f>
        <v>FUERTE</v>
      </c>
      <c r="R165" s="87">
        <f t="shared" si="47"/>
        <v>2</v>
      </c>
      <c r="S165" s="282" t="str">
        <f>[2]Controles!$R$429</f>
        <v>FUERTE</v>
      </c>
      <c r="T165" s="282">
        <f t="shared" si="48"/>
        <v>100</v>
      </c>
      <c r="U165" s="522"/>
      <c r="V165" s="537"/>
      <c r="W165" s="177" t="s">
        <v>100</v>
      </c>
      <c r="X165" s="538"/>
      <c r="Y165" s="539"/>
      <c r="Z165" s="539"/>
      <c r="AA165" s="536"/>
      <c r="AB165" s="527"/>
      <c r="AC165" s="535"/>
      <c r="AD165" s="531"/>
      <c r="AE165" s="89" t="s">
        <v>166</v>
      </c>
      <c r="AF165" s="88" t="s">
        <v>171</v>
      </c>
      <c r="AG165" s="88" t="s">
        <v>100</v>
      </c>
      <c r="AH165" s="88" t="s">
        <v>136</v>
      </c>
      <c r="AI165" s="532"/>
    </row>
    <row r="166" spans="1:35" ht="99.75" x14ac:dyDescent="0.25">
      <c r="A166" s="661"/>
      <c r="B166" s="662"/>
      <c r="C166" s="638"/>
      <c r="D166" s="534"/>
      <c r="E166" s="532"/>
      <c r="F166" s="256" t="s">
        <v>33</v>
      </c>
      <c r="G166" s="543" t="s">
        <v>35</v>
      </c>
      <c r="H166" s="879"/>
      <c r="I166" s="880"/>
      <c r="J166" s="880"/>
      <c r="K166" s="881"/>
      <c r="L166" s="882"/>
      <c r="M166" s="531"/>
      <c r="N166" s="284" t="s">
        <v>105</v>
      </c>
      <c r="O166" s="87" t="str">
        <f>[2]Controles!$W$429</f>
        <v>FUERTE</v>
      </c>
      <c r="P166" s="87">
        <f t="shared" si="46"/>
        <v>50</v>
      </c>
      <c r="Q166" s="87" t="str">
        <f>[2]Controles!$X$429</f>
        <v>FUERTE</v>
      </c>
      <c r="R166" s="87">
        <f t="shared" si="47"/>
        <v>2</v>
      </c>
      <c r="S166" s="282" t="str">
        <f>[2]Controles!$Y$429</f>
        <v>FUERTE</v>
      </c>
      <c r="T166" s="282">
        <f t="shared" si="48"/>
        <v>100</v>
      </c>
      <c r="U166" s="522"/>
      <c r="V166" s="537"/>
      <c r="W166" s="177" t="s">
        <v>100</v>
      </c>
      <c r="X166" s="538"/>
      <c r="Y166" s="539"/>
      <c r="Z166" s="539"/>
      <c r="AA166" s="536"/>
      <c r="AB166" s="527"/>
      <c r="AC166" s="535"/>
      <c r="AD166" s="531"/>
      <c r="AE166" s="89" t="s">
        <v>154</v>
      </c>
      <c r="AF166" s="88" t="s">
        <v>133</v>
      </c>
      <c r="AG166" s="88" t="s">
        <v>100</v>
      </c>
      <c r="AH166" s="88" t="s">
        <v>129</v>
      </c>
      <c r="AI166" s="532"/>
    </row>
    <row r="167" spans="1:35" ht="185.25" x14ac:dyDescent="0.25">
      <c r="A167" s="661"/>
      <c r="B167" s="662"/>
      <c r="C167" s="638"/>
      <c r="D167" s="534"/>
      <c r="E167" s="532"/>
      <c r="F167" s="256" t="s">
        <v>25</v>
      </c>
      <c r="G167" s="543"/>
      <c r="H167" s="879"/>
      <c r="I167" s="880"/>
      <c r="J167" s="880"/>
      <c r="K167" s="881"/>
      <c r="L167" s="882"/>
      <c r="M167" s="531"/>
      <c r="N167" s="284" t="s">
        <v>120</v>
      </c>
      <c r="O167" s="87" t="str">
        <f>[2]Controles!$AD$429</f>
        <v>FUERTE</v>
      </c>
      <c r="P167" s="87">
        <f t="shared" si="46"/>
        <v>50</v>
      </c>
      <c r="Q167" s="87" t="str">
        <f>[2]Controles!$AE$429</f>
        <v>FUERTE</v>
      </c>
      <c r="R167" s="87">
        <f t="shared" si="47"/>
        <v>2</v>
      </c>
      <c r="S167" s="282" t="str">
        <f>[2]Controles!$AF$429</f>
        <v>FUERTE</v>
      </c>
      <c r="T167" s="282">
        <f t="shared" si="48"/>
        <v>100</v>
      </c>
      <c r="U167" s="522"/>
      <c r="V167" s="537"/>
      <c r="W167" s="177" t="s">
        <v>101</v>
      </c>
      <c r="X167" s="538"/>
      <c r="Y167" s="539"/>
      <c r="Z167" s="539"/>
      <c r="AA167" s="536"/>
      <c r="AB167" s="527"/>
      <c r="AC167" s="535"/>
      <c r="AD167" s="531"/>
      <c r="AE167" s="89" t="s">
        <v>128</v>
      </c>
      <c r="AF167" s="88" t="s">
        <v>170</v>
      </c>
      <c r="AG167" s="88" t="s">
        <v>125</v>
      </c>
      <c r="AH167" s="88" t="s">
        <v>129</v>
      </c>
      <c r="AI167" s="532"/>
    </row>
    <row r="168" spans="1:35" ht="85.5" x14ac:dyDescent="0.25">
      <c r="A168" s="661"/>
      <c r="B168" s="662"/>
      <c r="C168" s="638"/>
      <c r="D168" s="534"/>
      <c r="E168" s="532"/>
      <c r="F168" s="256" t="s">
        <v>38</v>
      </c>
      <c r="G168" s="543"/>
      <c r="H168" s="879"/>
      <c r="I168" s="880"/>
      <c r="J168" s="880"/>
      <c r="K168" s="881"/>
      <c r="L168" s="882"/>
      <c r="M168" s="531"/>
      <c r="N168" s="284" t="s">
        <v>80</v>
      </c>
      <c r="O168" s="87" t="str">
        <f>[2]Controles!$AK$429</f>
        <v>FUERTE</v>
      </c>
      <c r="P168" s="87">
        <f t="shared" si="46"/>
        <v>50</v>
      </c>
      <c r="Q168" s="87" t="str">
        <f>[2]Controles!$AL$429</f>
        <v>FUERTE</v>
      </c>
      <c r="R168" s="87">
        <f t="shared" si="47"/>
        <v>2</v>
      </c>
      <c r="S168" s="282" t="str">
        <f>[2]Controles!$AM$429</f>
        <v>FUERTE</v>
      </c>
      <c r="T168" s="282">
        <f t="shared" si="48"/>
        <v>100</v>
      </c>
      <c r="U168" s="522"/>
      <c r="V168" s="537"/>
      <c r="W168" s="177" t="s">
        <v>102</v>
      </c>
      <c r="X168" s="538"/>
      <c r="Y168" s="539"/>
      <c r="Z168" s="539"/>
      <c r="AA168" s="536"/>
      <c r="AB168" s="527"/>
      <c r="AC168" s="535"/>
      <c r="AD168" s="531"/>
      <c r="AE168" s="89" t="s">
        <v>150</v>
      </c>
      <c r="AF168" s="88" t="s">
        <v>130</v>
      </c>
      <c r="AG168" s="88" t="s">
        <v>131</v>
      </c>
      <c r="AH168" s="88" t="s">
        <v>132</v>
      </c>
      <c r="AI168" s="532"/>
    </row>
    <row r="169" spans="1:35" ht="85.5" x14ac:dyDescent="0.25">
      <c r="A169" s="661"/>
      <c r="B169" s="662"/>
      <c r="C169" s="638"/>
      <c r="D169" s="534"/>
      <c r="E169" s="532"/>
      <c r="F169" s="256" t="s">
        <v>43</v>
      </c>
      <c r="G169" s="543"/>
      <c r="H169" s="879"/>
      <c r="I169" s="880"/>
      <c r="J169" s="880"/>
      <c r="K169" s="881"/>
      <c r="L169" s="882"/>
      <c r="M169" s="531"/>
      <c r="N169" s="284" t="s">
        <v>80</v>
      </c>
      <c r="O169" s="87" t="str">
        <f>[2]Controles!$AR$429</f>
        <v>FUERTE</v>
      </c>
      <c r="P169" s="87">
        <f t="shared" si="46"/>
        <v>50</v>
      </c>
      <c r="Q169" s="87" t="str">
        <f>[2]Controles!$AS$429</f>
        <v>FUERTE</v>
      </c>
      <c r="R169" s="87">
        <f t="shared" si="47"/>
        <v>2</v>
      </c>
      <c r="S169" s="282" t="str">
        <f>[2]Controles!$AT$429</f>
        <v>FUERTE</v>
      </c>
      <c r="T169" s="282">
        <f t="shared" si="48"/>
        <v>100</v>
      </c>
      <c r="U169" s="522"/>
      <c r="V169" s="537"/>
      <c r="W169" s="177" t="s">
        <v>102</v>
      </c>
      <c r="X169" s="538"/>
      <c r="Y169" s="539"/>
      <c r="Z169" s="539"/>
      <c r="AA169" s="536"/>
      <c r="AB169" s="527"/>
      <c r="AC169" s="535"/>
      <c r="AD169" s="531"/>
      <c r="AE169" s="89" t="s">
        <v>150</v>
      </c>
      <c r="AF169" s="88" t="s">
        <v>130</v>
      </c>
      <c r="AG169" s="88" t="s">
        <v>131</v>
      </c>
      <c r="AH169" s="88" t="s">
        <v>132</v>
      </c>
      <c r="AI169" s="532"/>
    </row>
    <row r="170" spans="1:35" ht="285" x14ac:dyDescent="0.25">
      <c r="A170" s="661"/>
      <c r="B170" s="662"/>
      <c r="C170" s="522">
        <v>46</v>
      </c>
      <c r="D170" s="540" t="s">
        <v>50</v>
      </c>
      <c r="E170" s="541" t="s">
        <v>57</v>
      </c>
      <c r="F170" s="256" t="s">
        <v>33</v>
      </c>
      <c r="G170" s="307" t="s">
        <v>76</v>
      </c>
      <c r="H170" s="879" t="s">
        <v>12</v>
      </c>
      <c r="I170" s="880">
        <f>IF(H170="Rara Vez",1,IF(H170="Improbable",1.9,IF(H170="Posible",3,IF(H170="Probable",4,IF(H170="Casi Seguro",5,0)))))</f>
        <v>1.9</v>
      </c>
      <c r="J170" s="880" t="s">
        <v>10</v>
      </c>
      <c r="K170" s="881">
        <f>IF(J170="Moderado",5,IF(J170="Mayor",10.1,IF(J170="Catastrófico",20.1,0)))</f>
        <v>10.1</v>
      </c>
      <c r="L170" s="882" t="str">
        <f>IF(M170=0,"",IF(M170&lt;=10,"Moderada",IF(M170&lt;=20,"Alta",IF(M170&lt;=100,"Extrema"))))</f>
        <v>Alta</v>
      </c>
      <c r="M170" s="531">
        <f>+I170*K170</f>
        <v>19.189999999999998</v>
      </c>
      <c r="N170" s="284" t="s">
        <v>172</v>
      </c>
      <c r="O170" s="87" t="str">
        <f>[2]Controles!$B$472</f>
        <v>FUERTE</v>
      </c>
      <c r="P170" s="87">
        <f t="shared" si="46"/>
        <v>50</v>
      </c>
      <c r="Q170" s="87" t="str">
        <f>[2]Controles!$C$472</f>
        <v>MODERADO</v>
      </c>
      <c r="R170" s="87">
        <f t="shared" si="47"/>
        <v>1</v>
      </c>
      <c r="S170" s="282" t="str">
        <f>[2]Controles!$D$472</f>
        <v>MODERADO</v>
      </c>
      <c r="T170" s="282">
        <f t="shared" si="48"/>
        <v>50</v>
      </c>
      <c r="U170" s="522" t="str">
        <f>IFERROR(IF(V170&lt;=50,"DÉBIL",IF(V170&lt;=99,"MODERADO",IF(V170=100,"FUERTE",""))),"")</f>
        <v/>
      </c>
      <c r="V170" s="542" t="e">
        <f>AVERAGE(T170:T172)</f>
        <v>#VALUE!</v>
      </c>
      <c r="W170" s="181" t="s">
        <v>101</v>
      </c>
      <c r="X170" s="538" t="s">
        <v>12</v>
      </c>
      <c r="Y170" s="539">
        <f>IF(X170="Rara Vez",1,IF(X170="Improbable",1.9,IF(X170="Posible",3,IF(X170="Probable",4,IF(X170="Casi Seguro",5,0)))))</f>
        <v>1.9</v>
      </c>
      <c r="Z170" s="539" t="s">
        <v>10</v>
      </c>
      <c r="AA170" s="536">
        <f>IF(Z170="Moderado",5,IF(Z170="Mayor",10.1,IF(Z170="Catastrófico",20.1,0)))</f>
        <v>10.1</v>
      </c>
      <c r="AB170" s="527" t="str">
        <f>IF(AC170=0,"",IF(AC170&lt;=10,"Moderada",IF(AC170&lt;=20,"Alta",IF(AC170&lt;=100,"Extrema"))))</f>
        <v>Alta</v>
      </c>
      <c r="AC170" s="535">
        <f>+Y170*AA170</f>
        <v>19.189999999999998</v>
      </c>
      <c r="AD170" s="531" t="s">
        <v>123</v>
      </c>
      <c r="AE170" s="89" t="s">
        <v>167</v>
      </c>
      <c r="AF170" s="88" t="s">
        <v>141</v>
      </c>
      <c r="AG170" s="88" t="s">
        <v>101</v>
      </c>
      <c r="AH170" s="88" t="s">
        <v>132</v>
      </c>
      <c r="AI170" s="532" t="s">
        <v>169</v>
      </c>
    </row>
    <row r="171" spans="1:35" ht="285" x14ac:dyDescent="0.25">
      <c r="A171" s="661"/>
      <c r="B171" s="662"/>
      <c r="C171" s="522"/>
      <c r="D171" s="540"/>
      <c r="E171" s="541"/>
      <c r="F171" s="256" t="s">
        <v>38</v>
      </c>
      <c r="G171" s="307" t="s">
        <v>87</v>
      </c>
      <c r="H171" s="879"/>
      <c r="I171" s="880"/>
      <c r="J171" s="880"/>
      <c r="K171" s="881"/>
      <c r="L171" s="882"/>
      <c r="M171" s="531"/>
      <c r="N171" s="284" t="s">
        <v>172</v>
      </c>
      <c r="O171" s="87">
        <f>[2]Controles!$I624</f>
        <v>0</v>
      </c>
      <c r="P171" s="87" t="str">
        <f t="shared" si="46"/>
        <v/>
      </c>
      <c r="Q171" s="87" t="str">
        <f>[2]Controles!$J$472</f>
        <v>MODERADO</v>
      </c>
      <c r="R171" s="87">
        <f t="shared" si="47"/>
        <v>1</v>
      </c>
      <c r="S171" s="282" t="str">
        <f>[2]Controles!$K$472</f>
        <v>MODERADO</v>
      </c>
      <c r="T171" s="282" t="e">
        <f t="shared" si="48"/>
        <v>#VALUE!</v>
      </c>
      <c r="U171" s="522"/>
      <c r="V171" s="542"/>
      <c r="W171" s="181" t="s">
        <v>101</v>
      </c>
      <c r="X171" s="538"/>
      <c r="Y171" s="539"/>
      <c r="Z171" s="539"/>
      <c r="AA171" s="536"/>
      <c r="AB171" s="527"/>
      <c r="AC171" s="535"/>
      <c r="AD171" s="531"/>
      <c r="AE171" s="89" t="s">
        <v>167</v>
      </c>
      <c r="AF171" s="88" t="s">
        <v>141</v>
      </c>
      <c r="AG171" s="88" t="s">
        <v>101</v>
      </c>
      <c r="AH171" s="88" t="s">
        <v>132</v>
      </c>
      <c r="AI171" s="532"/>
    </row>
    <row r="172" spans="1:35" ht="285" x14ac:dyDescent="0.25">
      <c r="A172" s="661"/>
      <c r="B172" s="662"/>
      <c r="C172" s="522"/>
      <c r="D172" s="540"/>
      <c r="E172" s="541"/>
      <c r="F172" s="256" t="s">
        <v>25</v>
      </c>
      <c r="G172" s="307" t="s">
        <v>97</v>
      </c>
      <c r="H172" s="879"/>
      <c r="I172" s="880"/>
      <c r="J172" s="880"/>
      <c r="K172" s="881"/>
      <c r="L172" s="882"/>
      <c r="M172" s="531"/>
      <c r="N172" s="284" t="s">
        <v>172</v>
      </c>
      <c r="O172" s="87" t="str">
        <f>[2]Controles!$P$472</f>
        <v>FUERTE</v>
      </c>
      <c r="P172" s="87">
        <f t="shared" si="46"/>
        <v>50</v>
      </c>
      <c r="Q172" s="87" t="str">
        <f>[2]Controles!$Q$472</f>
        <v>MODERADO</v>
      </c>
      <c r="R172" s="87">
        <f t="shared" si="47"/>
        <v>1</v>
      </c>
      <c r="S172" s="282" t="str">
        <f>[2]Controles!$R$472</f>
        <v>MODERADO</v>
      </c>
      <c r="T172" s="282">
        <f t="shared" si="48"/>
        <v>50</v>
      </c>
      <c r="U172" s="522"/>
      <c r="V172" s="542"/>
      <c r="W172" s="181" t="s">
        <v>101</v>
      </c>
      <c r="X172" s="538"/>
      <c r="Y172" s="539"/>
      <c r="Z172" s="539"/>
      <c r="AA172" s="536"/>
      <c r="AB172" s="527"/>
      <c r="AC172" s="535"/>
      <c r="AD172" s="531"/>
      <c r="AE172" s="89" t="s">
        <v>167</v>
      </c>
      <c r="AF172" s="88" t="s">
        <v>141</v>
      </c>
      <c r="AG172" s="88" t="s">
        <v>101</v>
      </c>
      <c r="AH172" s="88" t="s">
        <v>132</v>
      </c>
      <c r="AI172" s="532"/>
    </row>
    <row r="173" spans="1:35" ht="185.25" x14ac:dyDescent="0.25">
      <c r="A173" s="661"/>
      <c r="B173" s="662"/>
      <c r="C173" s="539">
        <v>47</v>
      </c>
      <c r="D173" s="534" t="s">
        <v>98</v>
      </c>
      <c r="E173" s="532" t="s">
        <v>57</v>
      </c>
      <c r="F173" s="256" t="s">
        <v>38</v>
      </c>
      <c r="G173" s="307" t="s">
        <v>76</v>
      </c>
      <c r="H173" s="879" t="s">
        <v>12</v>
      </c>
      <c r="I173" s="880">
        <f>IF(H173="Rara Vez",1,IF(H173="Improbable",1.9,IF(H173="Posible",3,IF(H173="Probable",4,IF(H173="Casi Seguro",5,0)))))</f>
        <v>1.9</v>
      </c>
      <c r="J173" s="880" t="s">
        <v>13</v>
      </c>
      <c r="K173" s="881">
        <f>IF(J173="Moderado",5,IF(J173="Mayor",10.1,IF(J173="Catastrófico",20.1,0)))</f>
        <v>20.100000000000001</v>
      </c>
      <c r="L173" s="882" t="str">
        <f>IF(M173=0,"",IF(M173&lt;=10,"Moderada",IF(M173&lt;=20,"Alta",IF(M173&lt;=100,"Extrema"))))</f>
        <v>Extrema</v>
      </c>
      <c r="M173" s="531">
        <f>+I173*K173</f>
        <v>38.19</v>
      </c>
      <c r="N173" s="284" t="s">
        <v>120</v>
      </c>
      <c r="O173" s="87" t="str">
        <f>[2]Controles!$B$515</f>
        <v>FUERTE</v>
      </c>
      <c r="P173" s="87">
        <f t="shared" si="46"/>
        <v>50</v>
      </c>
      <c r="Q173" s="87" t="str">
        <f>[2]Controles!$D$515</f>
        <v>FUERTE</v>
      </c>
      <c r="R173" s="87">
        <f t="shared" si="47"/>
        <v>2</v>
      </c>
      <c r="S173" s="282" t="str">
        <f>[2]Controles!$D$515</f>
        <v>FUERTE</v>
      </c>
      <c r="T173" s="282">
        <f t="shared" si="48"/>
        <v>100</v>
      </c>
      <c r="U173" s="522" t="str">
        <f>IFERROR(IF(V173&lt;=50,"DÉBIL",IF(V173&lt;=99,"MODERADO",IF(V173=100,"FUERTE",""))),"")</f>
        <v>FUERTE</v>
      </c>
      <c r="V173" s="537">
        <f>AVERAGE(T173:T178)</f>
        <v>100</v>
      </c>
      <c r="W173" s="181" t="s">
        <v>101</v>
      </c>
      <c r="X173" s="538" t="s">
        <v>22</v>
      </c>
      <c r="Y173" s="539">
        <f>IF(X173="Rara Vez",1,IF(X173="Improbable",1.9,IF(X173="Posible",3,IF(X173="Probable",4,IF(X173="Casi Seguro",5,0)))))</f>
        <v>1</v>
      </c>
      <c r="Z173" s="539" t="s">
        <v>13</v>
      </c>
      <c r="AA173" s="536">
        <f>IF(Z173="Moderado",5,IF(Z173="Mayor",10.1,IF(Z173="Catastrófico",20.1,0)))</f>
        <v>20.100000000000001</v>
      </c>
      <c r="AB173" s="527" t="str">
        <f>IF(AC173=0,"",IF(AC173&lt;=10,"Moderada",IF(AC173&lt;=20,"Alta",IF(AC173&lt;=100,"Extrema"))))</f>
        <v>Extrema</v>
      </c>
      <c r="AC173" s="535">
        <f>+Y173*AA173</f>
        <v>20.100000000000001</v>
      </c>
      <c r="AD173" s="531" t="s">
        <v>123</v>
      </c>
      <c r="AE173" s="89" t="s">
        <v>128</v>
      </c>
      <c r="AF173" s="88" t="s">
        <v>170</v>
      </c>
      <c r="AG173" s="88" t="s">
        <v>125</v>
      </c>
      <c r="AH173" s="88" t="s">
        <v>129</v>
      </c>
      <c r="AI173" s="532" t="s">
        <v>169</v>
      </c>
    </row>
    <row r="174" spans="1:35" ht="185.25" x14ac:dyDescent="0.25">
      <c r="A174" s="661"/>
      <c r="B174" s="662"/>
      <c r="C174" s="539"/>
      <c r="D174" s="534"/>
      <c r="E174" s="532"/>
      <c r="F174" s="533" t="s">
        <v>71</v>
      </c>
      <c r="G174" s="307" t="s">
        <v>76</v>
      </c>
      <c r="H174" s="879"/>
      <c r="I174" s="880"/>
      <c r="J174" s="880"/>
      <c r="K174" s="881"/>
      <c r="L174" s="882"/>
      <c r="M174" s="531"/>
      <c r="N174" s="284" t="s">
        <v>120</v>
      </c>
      <c r="O174" s="87" t="str">
        <f>[2]Controles!$I$515</f>
        <v>FUERTE</v>
      </c>
      <c r="P174" s="87">
        <f t="shared" si="46"/>
        <v>50</v>
      </c>
      <c r="Q174" s="87" t="str">
        <f>[2]Controles!$J$515</f>
        <v>FUERTE</v>
      </c>
      <c r="R174" s="87">
        <f t="shared" si="47"/>
        <v>2</v>
      </c>
      <c r="S174" s="282" t="str">
        <f>[2]Controles!$K$515</f>
        <v>FUERTE</v>
      </c>
      <c r="T174" s="282">
        <f t="shared" si="48"/>
        <v>100</v>
      </c>
      <c r="U174" s="522"/>
      <c r="V174" s="537"/>
      <c r="W174" s="181" t="s">
        <v>101</v>
      </c>
      <c r="X174" s="538"/>
      <c r="Y174" s="539"/>
      <c r="Z174" s="539"/>
      <c r="AA174" s="536"/>
      <c r="AB174" s="527"/>
      <c r="AC174" s="535"/>
      <c r="AD174" s="531"/>
      <c r="AE174" s="89" t="s">
        <v>128</v>
      </c>
      <c r="AF174" s="88" t="s">
        <v>170</v>
      </c>
      <c r="AG174" s="88" t="s">
        <v>125</v>
      </c>
      <c r="AH174" s="88" t="s">
        <v>129</v>
      </c>
      <c r="AI174" s="532"/>
    </row>
    <row r="175" spans="1:35" ht="99.75" x14ac:dyDescent="0.25">
      <c r="A175" s="661"/>
      <c r="B175" s="662"/>
      <c r="C175" s="539"/>
      <c r="D175" s="534"/>
      <c r="E175" s="532"/>
      <c r="F175" s="533"/>
      <c r="G175" s="307" t="s">
        <v>83</v>
      </c>
      <c r="H175" s="879"/>
      <c r="I175" s="880"/>
      <c r="J175" s="880"/>
      <c r="K175" s="881"/>
      <c r="L175" s="882"/>
      <c r="M175" s="531"/>
      <c r="N175" s="284" t="s">
        <v>116</v>
      </c>
      <c r="O175" s="87" t="str">
        <f>[2]Controles!$P$515</f>
        <v>FUERTE</v>
      </c>
      <c r="P175" s="87">
        <f t="shared" si="46"/>
        <v>50</v>
      </c>
      <c r="Q175" s="87" t="str">
        <f>[2]Controles!$Q$515</f>
        <v>FUERTE</v>
      </c>
      <c r="R175" s="87">
        <f t="shared" si="47"/>
        <v>2</v>
      </c>
      <c r="S175" s="282" t="str">
        <f>[2]Controles!$R$515</f>
        <v>FUERTE</v>
      </c>
      <c r="T175" s="282">
        <f t="shared" si="48"/>
        <v>100</v>
      </c>
      <c r="U175" s="522"/>
      <c r="V175" s="537"/>
      <c r="W175" s="181" t="s">
        <v>112</v>
      </c>
      <c r="X175" s="538"/>
      <c r="Y175" s="539"/>
      <c r="Z175" s="539"/>
      <c r="AA175" s="536"/>
      <c r="AB175" s="527"/>
      <c r="AC175" s="535"/>
      <c r="AD175" s="531"/>
      <c r="AE175" s="89" t="s">
        <v>128</v>
      </c>
      <c r="AF175" s="88" t="s">
        <v>170</v>
      </c>
      <c r="AG175" s="88" t="s">
        <v>101</v>
      </c>
      <c r="AH175" s="88" t="s">
        <v>129</v>
      </c>
      <c r="AI175" s="532"/>
    </row>
    <row r="176" spans="1:35" ht="85.5" x14ac:dyDescent="0.25">
      <c r="A176" s="661"/>
      <c r="B176" s="662"/>
      <c r="C176" s="539"/>
      <c r="D176" s="534"/>
      <c r="E176" s="532"/>
      <c r="F176" s="256" t="s">
        <v>72</v>
      </c>
      <c r="G176" s="307" t="s">
        <v>86</v>
      </c>
      <c r="H176" s="879"/>
      <c r="I176" s="880"/>
      <c r="J176" s="880"/>
      <c r="K176" s="881"/>
      <c r="L176" s="882"/>
      <c r="M176" s="531"/>
      <c r="N176" s="284" t="s">
        <v>162</v>
      </c>
      <c r="O176" s="87" t="str">
        <f>[2]Controles!$W$515</f>
        <v>FUERTE</v>
      </c>
      <c r="P176" s="87">
        <f t="shared" si="46"/>
        <v>50</v>
      </c>
      <c r="Q176" s="87" t="str">
        <f>[2]Controles!$X$515</f>
        <v>FUERTE</v>
      </c>
      <c r="R176" s="87">
        <f t="shared" si="47"/>
        <v>2</v>
      </c>
      <c r="S176" s="282" t="str">
        <f>[2]Controles!$Y$515</f>
        <v>FUERTE</v>
      </c>
      <c r="T176" s="282">
        <f t="shared" si="48"/>
        <v>100</v>
      </c>
      <c r="U176" s="522"/>
      <c r="V176" s="537"/>
      <c r="W176" s="181" t="s">
        <v>101</v>
      </c>
      <c r="X176" s="538"/>
      <c r="Y176" s="539"/>
      <c r="Z176" s="539"/>
      <c r="AA176" s="536"/>
      <c r="AB176" s="527"/>
      <c r="AC176" s="535"/>
      <c r="AD176" s="531"/>
      <c r="AE176" s="89" t="s">
        <v>127</v>
      </c>
      <c r="AF176" s="88" t="s">
        <v>126</v>
      </c>
      <c r="AG176" s="88" t="s">
        <v>125</v>
      </c>
      <c r="AH176" s="88" t="s">
        <v>124</v>
      </c>
      <c r="AI176" s="532"/>
    </row>
    <row r="177" spans="1:35" ht="99.75" x14ac:dyDescent="0.25">
      <c r="A177" s="661"/>
      <c r="B177" s="662"/>
      <c r="C177" s="539"/>
      <c r="D177" s="534"/>
      <c r="E177" s="532"/>
      <c r="F177" s="256" t="s">
        <v>108</v>
      </c>
      <c r="G177" s="307" t="s">
        <v>97</v>
      </c>
      <c r="H177" s="879"/>
      <c r="I177" s="880"/>
      <c r="J177" s="880"/>
      <c r="K177" s="881"/>
      <c r="L177" s="882"/>
      <c r="M177" s="531"/>
      <c r="N177" s="284" t="s">
        <v>117</v>
      </c>
      <c r="O177" s="87" t="str">
        <f>[2]Controles!$AD$515</f>
        <v>FUERTE</v>
      </c>
      <c r="P177" s="87">
        <f t="shared" si="46"/>
        <v>50</v>
      </c>
      <c r="Q177" s="87" t="str">
        <f>[2]Controles!$AE$515</f>
        <v>FUERTE</v>
      </c>
      <c r="R177" s="87">
        <f t="shared" si="47"/>
        <v>2</v>
      </c>
      <c r="S177" s="282" t="str">
        <f>[2]Controles!$AF$515</f>
        <v>FUERTE</v>
      </c>
      <c r="T177" s="282">
        <f t="shared" si="48"/>
        <v>100</v>
      </c>
      <c r="U177" s="522"/>
      <c r="V177" s="537"/>
      <c r="W177" s="181" t="s">
        <v>101</v>
      </c>
      <c r="X177" s="538"/>
      <c r="Y177" s="539"/>
      <c r="Z177" s="539"/>
      <c r="AA177" s="536"/>
      <c r="AB177" s="527"/>
      <c r="AC177" s="535"/>
      <c r="AD177" s="531"/>
      <c r="AE177" s="89" t="s">
        <v>147</v>
      </c>
      <c r="AF177" s="88" t="s">
        <v>126</v>
      </c>
      <c r="AG177" s="88" t="s">
        <v>101</v>
      </c>
      <c r="AH177" s="88" t="s">
        <v>132</v>
      </c>
      <c r="AI177" s="532"/>
    </row>
    <row r="178" spans="1:35" ht="85.5" x14ac:dyDescent="0.25">
      <c r="A178" s="661"/>
      <c r="B178" s="662"/>
      <c r="C178" s="539"/>
      <c r="D178" s="534"/>
      <c r="E178" s="532"/>
      <c r="F178" s="256" t="s">
        <v>44</v>
      </c>
      <c r="G178" s="307" t="s">
        <v>89</v>
      </c>
      <c r="H178" s="879"/>
      <c r="I178" s="880"/>
      <c r="J178" s="880"/>
      <c r="K178" s="881"/>
      <c r="L178" s="882"/>
      <c r="M178" s="531"/>
      <c r="N178" s="284" t="s">
        <v>122</v>
      </c>
      <c r="O178" s="87" t="str">
        <f>[2]Controles!$AK$515</f>
        <v>FUERTE</v>
      </c>
      <c r="P178" s="87">
        <f t="shared" si="46"/>
        <v>50</v>
      </c>
      <c r="Q178" s="87" t="str">
        <f>[2]Controles!$AL$515</f>
        <v>FUERTE</v>
      </c>
      <c r="R178" s="87">
        <f t="shared" si="47"/>
        <v>2</v>
      </c>
      <c r="S178" s="282" t="str">
        <f>[2]Controles!$AM$515</f>
        <v>FUERTE</v>
      </c>
      <c r="T178" s="282">
        <f t="shared" si="48"/>
        <v>100</v>
      </c>
      <c r="U178" s="522"/>
      <c r="V178" s="537"/>
      <c r="W178" s="181" t="s">
        <v>101</v>
      </c>
      <c r="X178" s="538"/>
      <c r="Y178" s="539"/>
      <c r="Z178" s="539"/>
      <c r="AA178" s="536"/>
      <c r="AB178" s="527"/>
      <c r="AC178" s="535"/>
      <c r="AD178" s="531"/>
      <c r="AE178" s="89" t="s">
        <v>128</v>
      </c>
      <c r="AF178" s="88" t="s">
        <v>170</v>
      </c>
      <c r="AG178" s="88" t="s">
        <v>125</v>
      </c>
      <c r="AH178" s="88" t="s">
        <v>129</v>
      </c>
      <c r="AI178" s="532"/>
    </row>
    <row r="179" spans="1:35" ht="185.25" x14ac:dyDescent="0.25">
      <c r="A179" s="661"/>
      <c r="B179" s="662"/>
      <c r="C179" s="539">
        <v>48</v>
      </c>
      <c r="D179" s="534" t="s">
        <v>64</v>
      </c>
      <c r="E179" s="532" t="s">
        <v>57</v>
      </c>
      <c r="F179" s="533" t="s">
        <v>25</v>
      </c>
      <c r="G179" s="307" t="s">
        <v>76</v>
      </c>
      <c r="H179" s="883" t="s">
        <v>12</v>
      </c>
      <c r="I179" s="548">
        <f>IF(H179="Rara Vez",1,IF(H179="Improbable",1.9,IF(H179="Posible",3,IF(H179="Probable",4,IF(H179="Casi Seguro",5,0)))))</f>
        <v>1.9</v>
      </c>
      <c r="J179" s="548" t="s">
        <v>13</v>
      </c>
      <c r="K179" s="884">
        <f>IF(J179="Moderado",5,IF(J179="Mayor",10.1,IF(J179="Catastrófico",20.1,0)))</f>
        <v>20.100000000000001</v>
      </c>
      <c r="L179" s="607" t="str">
        <f>IF(M179=0,"",IF(M179&lt;=10,"Moderada",IF(M179&lt;=20,"Alta",IF(M179&lt;=100,"Extrema"))))</f>
        <v>Extrema</v>
      </c>
      <c r="M179" s="531">
        <f>+I179*K179</f>
        <v>38.19</v>
      </c>
      <c r="N179" s="284" t="s">
        <v>120</v>
      </c>
      <c r="O179" s="87" t="str">
        <f>[2]Controles!$B$558</f>
        <v>FUERTE</v>
      </c>
      <c r="P179" s="87">
        <f t="shared" si="46"/>
        <v>50</v>
      </c>
      <c r="Q179" s="87" t="str">
        <f>[2]Controles!$C$558</f>
        <v>FUERTE</v>
      </c>
      <c r="R179" s="87">
        <f t="shared" si="47"/>
        <v>2</v>
      </c>
      <c r="S179" s="282" t="str">
        <f>[2]Controles!$D$558</f>
        <v>FUERTE</v>
      </c>
      <c r="T179" s="282">
        <f t="shared" si="48"/>
        <v>100</v>
      </c>
      <c r="U179" s="522" t="str">
        <f>IFERROR(IF(V179&lt;=50,"DÉBIL",IF(V179&lt;=99,"MODERADO",IF(V179=100,"FUERTE",""))),"")</f>
        <v>FUERTE</v>
      </c>
      <c r="V179" s="537">
        <f>AVERAGE(T179:T184)</f>
        <v>100</v>
      </c>
      <c r="W179" s="181" t="s">
        <v>101</v>
      </c>
      <c r="X179" s="538" t="s">
        <v>22</v>
      </c>
      <c r="Y179" s="539">
        <f>IF(X179="Rara Vez",1,IF(X179="Improbable",1.9,IF(X179="Posible",3,IF(X179="Probable",4,IF(X179="Casi Seguro",5,0)))))</f>
        <v>1</v>
      </c>
      <c r="Z179" s="539" t="s">
        <v>13</v>
      </c>
      <c r="AA179" s="536">
        <f>IF(Z179="Moderado",5,IF(Z179="Mayor",10.1,IF(Z179="Catastrófico",20.1,0)))</f>
        <v>20.100000000000001</v>
      </c>
      <c r="AB179" s="527" t="str">
        <f>IF(AC179=0,"",IF(AC179&lt;=10,"Moderada",IF(AC179&lt;=20,"Alta",IF(AC179&lt;=100,"Extrema"))))</f>
        <v>Extrema</v>
      </c>
      <c r="AC179" s="535">
        <f>+Y179*AA179</f>
        <v>20.100000000000001</v>
      </c>
      <c r="AD179" s="531" t="s">
        <v>123</v>
      </c>
      <c r="AE179" s="89" t="s">
        <v>128</v>
      </c>
      <c r="AF179" s="88" t="s">
        <v>170</v>
      </c>
      <c r="AG179" s="88" t="s">
        <v>125</v>
      </c>
      <c r="AH179" s="88" t="s">
        <v>129</v>
      </c>
      <c r="AI179" s="532" t="s">
        <v>169</v>
      </c>
    </row>
    <row r="180" spans="1:35" ht="99.75" x14ac:dyDescent="0.25">
      <c r="A180" s="661"/>
      <c r="B180" s="662"/>
      <c r="C180" s="539"/>
      <c r="D180" s="534"/>
      <c r="E180" s="532"/>
      <c r="F180" s="533"/>
      <c r="G180" s="307"/>
      <c r="H180" s="883"/>
      <c r="I180" s="548"/>
      <c r="J180" s="548"/>
      <c r="K180" s="884"/>
      <c r="L180" s="607"/>
      <c r="M180" s="531"/>
      <c r="N180" s="284" t="s">
        <v>116</v>
      </c>
      <c r="O180" s="87" t="str">
        <f>[2]Controles!$I$558</f>
        <v>FUERTE</v>
      </c>
      <c r="P180" s="87">
        <f t="shared" si="46"/>
        <v>50</v>
      </c>
      <c r="Q180" s="87" t="str">
        <f>[2]Controles!$J$558</f>
        <v>FUERTE</v>
      </c>
      <c r="R180" s="87">
        <f t="shared" si="47"/>
        <v>2</v>
      </c>
      <c r="S180" s="282" t="str">
        <f>[2]Controles!$K$558</f>
        <v>FUERTE</v>
      </c>
      <c r="T180" s="282">
        <f t="shared" si="48"/>
        <v>100</v>
      </c>
      <c r="U180" s="522"/>
      <c r="V180" s="537"/>
      <c r="W180" s="181" t="s">
        <v>112</v>
      </c>
      <c r="X180" s="538"/>
      <c r="Y180" s="539"/>
      <c r="Z180" s="539"/>
      <c r="AA180" s="536"/>
      <c r="AB180" s="527"/>
      <c r="AC180" s="535"/>
      <c r="AD180" s="531"/>
      <c r="AE180" s="89" t="s">
        <v>128</v>
      </c>
      <c r="AF180" s="88" t="s">
        <v>170</v>
      </c>
      <c r="AG180" s="88" t="s">
        <v>101</v>
      </c>
      <c r="AH180" s="88" t="s">
        <v>129</v>
      </c>
      <c r="AI180" s="532"/>
    </row>
    <row r="181" spans="1:35" ht="57" x14ac:dyDescent="0.25">
      <c r="A181" s="661"/>
      <c r="B181" s="662"/>
      <c r="C181" s="539"/>
      <c r="D181" s="534"/>
      <c r="E181" s="532"/>
      <c r="F181" s="533" t="s">
        <v>36</v>
      </c>
      <c r="G181" s="307" t="s">
        <v>85</v>
      </c>
      <c r="H181" s="883"/>
      <c r="I181" s="548"/>
      <c r="J181" s="548"/>
      <c r="K181" s="884"/>
      <c r="L181" s="607"/>
      <c r="M181" s="531"/>
      <c r="N181" s="284" t="s">
        <v>111</v>
      </c>
      <c r="O181" s="87" t="str">
        <f>[2]Controles!$P$558</f>
        <v>FUERTE</v>
      </c>
      <c r="P181" s="87">
        <f t="shared" si="46"/>
        <v>50</v>
      </c>
      <c r="Q181" s="87" t="str">
        <f>[2]Controles!$Q$558</f>
        <v>FUERTE</v>
      </c>
      <c r="R181" s="87">
        <f t="shared" si="47"/>
        <v>2</v>
      </c>
      <c r="S181" s="282" t="str">
        <f>[2]Controles!$R$558</f>
        <v>FUERTE</v>
      </c>
      <c r="T181" s="282">
        <f t="shared" si="48"/>
        <v>100</v>
      </c>
      <c r="U181" s="522"/>
      <c r="V181" s="537"/>
      <c r="W181" s="177" t="s">
        <v>99</v>
      </c>
      <c r="X181" s="538"/>
      <c r="Y181" s="539"/>
      <c r="Z181" s="539"/>
      <c r="AA181" s="536"/>
      <c r="AB181" s="527"/>
      <c r="AC181" s="535"/>
      <c r="AD181" s="531"/>
      <c r="AE181" s="89" t="s">
        <v>134</v>
      </c>
      <c r="AF181" s="88" t="s">
        <v>135</v>
      </c>
      <c r="AG181" s="88" t="s">
        <v>99</v>
      </c>
      <c r="AH181" s="88" t="s">
        <v>129</v>
      </c>
      <c r="AI181" s="532"/>
    </row>
    <row r="182" spans="1:35" ht="99.75" x14ac:dyDescent="0.25">
      <c r="A182" s="661"/>
      <c r="B182" s="662"/>
      <c r="C182" s="539"/>
      <c r="D182" s="534"/>
      <c r="E182" s="532"/>
      <c r="F182" s="533"/>
      <c r="G182" s="307" t="s">
        <v>86</v>
      </c>
      <c r="H182" s="883"/>
      <c r="I182" s="548"/>
      <c r="J182" s="548"/>
      <c r="K182" s="884"/>
      <c r="L182" s="607"/>
      <c r="M182" s="531"/>
      <c r="N182" s="284" t="s">
        <v>105</v>
      </c>
      <c r="O182" s="87" t="str">
        <f>[2]Controles!$W$558</f>
        <v>FUERTE</v>
      </c>
      <c r="P182" s="87">
        <f t="shared" si="46"/>
        <v>50</v>
      </c>
      <c r="Q182" s="87" t="str">
        <f>[2]Controles!$X$558</f>
        <v>FUERTE</v>
      </c>
      <c r="R182" s="87">
        <f t="shared" si="47"/>
        <v>2</v>
      </c>
      <c r="S182" s="282" t="str">
        <f>[2]Controles!$X$558</f>
        <v>FUERTE</v>
      </c>
      <c r="T182" s="282">
        <f t="shared" si="48"/>
        <v>100</v>
      </c>
      <c r="U182" s="522"/>
      <c r="V182" s="537"/>
      <c r="W182" s="177" t="s">
        <v>100</v>
      </c>
      <c r="X182" s="538"/>
      <c r="Y182" s="539"/>
      <c r="Z182" s="539"/>
      <c r="AA182" s="536"/>
      <c r="AB182" s="527"/>
      <c r="AC182" s="535"/>
      <c r="AD182" s="531"/>
      <c r="AE182" s="89" t="s">
        <v>154</v>
      </c>
      <c r="AF182" s="88" t="s">
        <v>133</v>
      </c>
      <c r="AG182" s="88" t="s">
        <v>100</v>
      </c>
      <c r="AH182" s="88" t="s">
        <v>129</v>
      </c>
      <c r="AI182" s="532"/>
    </row>
    <row r="183" spans="1:35" ht="85.5" x14ac:dyDescent="0.25">
      <c r="A183" s="661"/>
      <c r="B183" s="662"/>
      <c r="C183" s="539"/>
      <c r="D183" s="534"/>
      <c r="E183" s="532"/>
      <c r="F183" s="256" t="s">
        <v>37</v>
      </c>
      <c r="G183" s="307" t="s">
        <v>89</v>
      </c>
      <c r="H183" s="883"/>
      <c r="I183" s="548"/>
      <c r="J183" s="548"/>
      <c r="K183" s="884"/>
      <c r="L183" s="607"/>
      <c r="M183" s="531"/>
      <c r="N183" s="284" t="s">
        <v>80</v>
      </c>
      <c r="O183" s="87" t="str">
        <f>[2]Controles!$AD$558</f>
        <v>FUERTE</v>
      </c>
      <c r="P183" s="87">
        <f t="shared" si="46"/>
        <v>50</v>
      </c>
      <c r="Q183" s="87" t="str">
        <f>[2]Controles!$AE$558</f>
        <v>FUERTE</v>
      </c>
      <c r="R183" s="87">
        <f t="shared" si="47"/>
        <v>2</v>
      </c>
      <c r="S183" s="282" t="str">
        <f>[2]Controles!$AF$558</f>
        <v>FUERTE</v>
      </c>
      <c r="T183" s="282">
        <f t="shared" si="48"/>
        <v>100</v>
      </c>
      <c r="U183" s="522"/>
      <c r="V183" s="537"/>
      <c r="W183" s="177" t="s">
        <v>102</v>
      </c>
      <c r="X183" s="538"/>
      <c r="Y183" s="539"/>
      <c r="Z183" s="539"/>
      <c r="AA183" s="536"/>
      <c r="AB183" s="527"/>
      <c r="AC183" s="535"/>
      <c r="AD183" s="531"/>
      <c r="AE183" s="89" t="s">
        <v>150</v>
      </c>
      <c r="AF183" s="88" t="s">
        <v>130</v>
      </c>
      <c r="AG183" s="88" t="s">
        <v>131</v>
      </c>
      <c r="AH183" s="88" t="s">
        <v>132</v>
      </c>
      <c r="AI183" s="532"/>
    </row>
    <row r="184" spans="1:35" ht="99.75" x14ac:dyDescent="0.25">
      <c r="A184" s="661"/>
      <c r="B184" s="662"/>
      <c r="C184" s="539"/>
      <c r="D184" s="534"/>
      <c r="E184" s="532"/>
      <c r="F184" s="256" t="s">
        <v>34</v>
      </c>
      <c r="G184" s="307" t="s">
        <v>97</v>
      </c>
      <c r="H184" s="883"/>
      <c r="I184" s="548"/>
      <c r="J184" s="548"/>
      <c r="K184" s="884"/>
      <c r="L184" s="607"/>
      <c r="M184" s="531"/>
      <c r="N184" s="284" t="s">
        <v>107</v>
      </c>
      <c r="O184" s="87" t="str">
        <f>[2]Controles!$AK$558</f>
        <v>FUERTE</v>
      </c>
      <c r="P184" s="87">
        <f t="shared" si="46"/>
        <v>50</v>
      </c>
      <c r="Q184" s="87" t="str">
        <f>[2]Controles!$AL$558</f>
        <v>FUERTE</v>
      </c>
      <c r="R184" s="87">
        <f t="shared" si="47"/>
        <v>2</v>
      </c>
      <c r="S184" s="282" t="str">
        <f>[2]Controles!$AM$558</f>
        <v>FUERTE</v>
      </c>
      <c r="T184" s="282">
        <f t="shared" si="48"/>
        <v>100</v>
      </c>
      <c r="U184" s="522"/>
      <c r="V184" s="537"/>
      <c r="W184" s="177" t="s">
        <v>100</v>
      </c>
      <c r="X184" s="538"/>
      <c r="Y184" s="539"/>
      <c r="Z184" s="539"/>
      <c r="AA184" s="536"/>
      <c r="AB184" s="527"/>
      <c r="AC184" s="535"/>
      <c r="AD184" s="531"/>
      <c r="AE184" s="89" t="s">
        <v>166</v>
      </c>
      <c r="AF184" s="88" t="s">
        <v>171</v>
      </c>
      <c r="AG184" s="88" t="s">
        <v>100</v>
      </c>
      <c r="AH184" s="88" t="s">
        <v>136</v>
      </c>
      <c r="AI184" s="532"/>
    </row>
    <row r="185" spans="1:35" ht="99.75" x14ac:dyDescent="0.25">
      <c r="A185" s="661"/>
      <c r="B185" s="662"/>
      <c r="C185" s="522">
        <v>49</v>
      </c>
      <c r="D185" s="534" t="s">
        <v>65</v>
      </c>
      <c r="E185" s="532" t="s">
        <v>57</v>
      </c>
      <c r="F185" s="256" t="s">
        <v>40</v>
      </c>
      <c r="G185" s="307" t="s">
        <v>94</v>
      </c>
      <c r="H185" s="883" t="s">
        <v>12</v>
      </c>
      <c r="I185" s="548">
        <f>IF(H185="Rara Vez",1,IF(H185="Improbable",1.9,IF(H185="Posible",3,IF(H185="Probable",4,IF(H185="Casi Seguro",5,0)))))</f>
        <v>1.9</v>
      </c>
      <c r="J185" s="548" t="s">
        <v>13</v>
      </c>
      <c r="K185" s="884">
        <f>IF(J185="Moderado",5,IF(J185="Mayor",10.1,IF(J185="Catastrófico",20.1,0)))</f>
        <v>20.100000000000001</v>
      </c>
      <c r="L185" s="607" t="str">
        <f>IF(M185=0,"",IF(M185&lt;=10,"Moderada",IF(M185&lt;=20,"Alta",IF(M185&lt;=100,"Extrema"))))</f>
        <v>Extrema</v>
      </c>
      <c r="M185" s="531">
        <f>+I185*K185</f>
        <v>38.19</v>
      </c>
      <c r="N185" s="284" t="s">
        <v>107</v>
      </c>
      <c r="O185" s="87" t="str">
        <f>[2]Controles!$B$601</f>
        <v>FUERTE</v>
      </c>
      <c r="P185" s="87">
        <f t="shared" si="46"/>
        <v>50</v>
      </c>
      <c r="Q185" s="87" t="str">
        <f>[2]Controles!$C$601</f>
        <v>FUERTE</v>
      </c>
      <c r="R185" s="87">
        <f t="shared" si="47"/>
        <v>2</v>
      </c>
      <c r="S185" s="282" t="str">
        <f>[2]Controles!$D$601</f>
        <v>FUERTE</v>
      </c>
      <c r="T185" s="282">
        <f t="shared" si="48"/>
        <v>100</v>
      </c>
      <c r="U185" s="522" t="str">
        <f>IFERROR(IF(V185&lt;=50,"DÉBIL",IF(V185&lt;=99,"MODERADO",IF(V185=100,"FUERTE",""))),"")</f>
        <v>FUERTE</v>
      </c>
      <c r="V185" s="537">
        <f>AVERAGE(T185:T186)</f>
        <v>100</v>
      </c>
      <c r="W185" s="177" t="s">
        <v>100</v>
      </c>
      <c r="X185" s="883" t="s">
        <v>22</v>
      </c>
      <c r="Y185" s="548">
        <f>IF(X185="Rara Vez",1,IF(X185="Improbable",1.9,IF(X185="Posible",3,IF(X185="Probable",4,IF(X185="Casi Seguro",5,0)))))</f>
        <v>1</v>
      </c>
      <c r="Z185" s="548" t="s">
        <v>13</v>
      </c>
      <c r="AA185" s="884">
        <f>IF(Z185="Moderado",5,IF(Z185="Mayor",10.1,IF(Z185="Catastrófico",20.1,0)))</f>
        <v>20.100000000000001</v>
      </c>
      <c r="AB185" s="607" t="str">
        <f>IF(AC185=0,"",IF(AC185&lt;=10,"Moderada",IF(AC185&lt;=20,"Alta",IF(AC185&lt;=100,"Extrema"))))</f>
        <v>Extrema</v>
      </c>
      <c r="AC185" s="535">
        <f>+Y185*AA185</f>
        <v>20.100000000000001</v>
      </c>
      <c r="AD185" s="531" t="s">
        <v>123</v>
      </c>
      <c r="AE185" s="89" t="s">
        <v>166</v>
      </c>
      <c r="AF185" s="88" t="s">
        <v>171</v>
      </c>
      <c r="AG185" s="88" t="s">
        <v>100</v>
      </c>
      <c r="AH185" s="88" t="s">
        <v>136</v>
      </c>
      <c r="AI185" s="532" t="s">
        <v>169</v>
      </c>
    </row>
    <row r="186" spans="1:35" ht="100.5" thickBot="1" x14ac:dyDescent="0.3">
      <c r="A186" s="663"/>
      <c r="B186" s="664"/>
      <c r="C186" s="522"/>
      <c r="D186" s="534"/>
      <c r="E186" s="532"/>
      <c r="F186" s="256" t="s">
        <v>38</v>
      </c>
      <c r="G186" s="307" t="s">
        <v>63</v>
      </c>
      <c r="H186" s="883"/>
      <c r="I186" s="548"/>
      <c r="J186" s="548"/>
      <c r="K186" s="884"/>
      <c r="L186" s="607"/>
      <c r="M186" s="531"/>
      <c r="N186" s="284" t="s">
        <v>107</v>
      </c>
      <c r="O186" s="87" t="str">
        <f>[2]Controles!$I$601</f>
        <v>FUERTE</v>
      </c>
      <c r="P186" s="87">
        <f t="shared" si="46"/>
        <v>50</v>
      </c>
      <c r="Q186" s="87" t="str">
        <f>[2]Controles!$J$601</f>
        <v>FUERTE</v>
      </c>
      <c r="R186" s="87">
        <f t="shared" si="47"/>
        <v>2</v>
      </c>
      <c r="S186" s="282" t="str">
        <f>[2]Controles!$K$601</f>
        <v>FUERTE</v>
      </c>
      <c r="T186" s="282">
        <f t="shared" si="48"/>
        <v>100</v>
      </c>
      <c r="U186" s="522"/>
      <c r="V186" s="537"/>
      <c r="W186" s="177" t="s">
        <v>100</v>
      </c>
      <c r="X186" s="883"/>
      <c r="Y186" s="548"/>
      <c r="Z186" s="548"/>
      <c r="AA186" s="884"/>
      <c r="AB186" s="607"/>
      <c r="AC186" s="535"/>
      <c r="AD186" s="531"/>
      <c r="AE186" s="89" t="s">
        <v>166</v>
      </c>
      <c r="AF186" s="88" t="s">
        <v>171</v>
      </c>
      <c r="AG186" s="88" t="s">
        <v>100</v>
      </c>
      <c r="AH186" s="88" t="s">
        <v>136</v>
      </c>
      <c r="AI186" s="532"/>
    </row>
    <row r="187" spans="1:35" ht="28.5" x14ac:dyDescent="0.25">
      <c r="A187" s="553" t="s">
        <v>109</v>
      </c>
      <c r="B187" s="554"/>
      <c r="C187" s="526">
        <v>50</v>
      </c>
      <c r="D187" s="665" t="s">
        <v>914</v>
      </c>
      <c r="E187" s="759" t="s">
        <v>57</v>
      </c>
      <c r="F187" s="243" t="s">
        <v>604</v>
      </c>
      <c r="G187" s="245" t="s">
        <v>328</v>
      </c>
      <c r="H187" s="885" t="s">
        <v>22</v>
      </c>
      <c r="I187" s="887">
        <f t="shared" si="20"/>
        <v>1</v>
      </c>
      <c r="J187" s="592" t="s">
        <v>10</v>
      </c>
      <c r="K187" s="889">
        <f t="shared" si="21"/>
        <v>10.1</v>
      </c>
      <c r="L187" s="891" t="str">
        <f t="shared" ref="L187:L194" si="49">IF(M187=0,"",IF(M187&lt;=10,"Moderada",IF(M187&lt;=20,"Alta",IF(M187&lt;=100.5,"Extrema"))))</f>
        <v>Alta</v>
      </c>
      <c r="M187" s="734">
        <f t="shared" si="22"/>
        <v>10.1</v>
      </c>
      <c r="N187" s="790" t="s">
        <v>917</v>
      </c>
      <c r="O187" s="295"/>
      <c r="P187" s="295"/>
      <c r="Q187" s="295"/>
      <c r="R187" s="295"/>
      <c r="S187" s="295"/>
      <c r="T187" s="295"/>
      <c r="U187" s="295"/>
      <c r="V187" s="295"/>
      <c r="W187" s="160"/>
      <c r="X187" s="862" t="s">
        <v>22</v>
      </c>
      <c r="Y187" s="592">
        <f t="shared" si="43"/>
        <v>1</v>
      </c>
      <c r="Z187" s="592" t="s">
        <v>10</v>
      </c>
      <c r="AA187" s="871">
        <f t="shared" si="44"/>
        <v>10.1</v>
      </c>
      <c r="AB187" s="797" t="str">
        <f t="shared" ref="AB187:AB194" si="50">IF(AC187=0,"",IF(AC187&lt;=10,"Moderada",IF(AC187&lt;=20,"Alta",IF(AC187&lt;=100.5,"Extrema"))))</f>
        <v>Alta</v>
      </c>
      <c r="AC187" s="828">
        <f t="shared" si="26"/>
        <v>10.1</v>
      </c>
      <c r="AD187" s="825" t="s">
        <v>703</v>
      </c>
      <c r="AE187" s="790" t="s">
        <v>921</v>
      </c>
      <c r="AF187" s="162" t="s">
        <v>922</v>
      </c>
      <c r="AG187" s="790" t="s">
        <v>923</v>
      </c>
      <c r="AH187" s="790" t="s">
        <v>924</v>
      </c>
      <c r="AI187" s="819" t="s">
        <v>925</v>
      </c>
    </row>
    <row r="188" spans="1:35" ht="29.25" thickBot="1" x14ac:dyDescent="0.3">
      <c r="A188" s="553"/>
      <c r="B188" s="554"/>
      <c r="C188" s="526"/>
      <c r="D188" s="666"/>
      <c r="E188" s="803" t="s">
        <v>57</v>
      </c>
      <c r="F188" s="244" t="s">
        <v>606</v>
      </c>
      <c r="G188" s="246" t="s">
        <v>75</v>
      </c>
      <c r="H188" s="886"/>
      <c r="I188" s="888"/>
      <c r="J188" s="593"/>
      <c r="K188" s="890"/>
      <c r="L188" s="892"/>
      <c r="M188" s="736"/>
      <c r="N188" s="791"/>
      <c r="O188" s="295"/>
      <c r="P188" s="295"/>
      <c r="Q188" s="295"/>
      <c r="R188" s="295"/>
      <c r="S188" s="295"/>
      <c r="T188" s="295"/>
      <c r="U188" s="295"/>
      <c r="V188" s="295"/>
      <c r="W188" s="160"/>
      <c r="X188" s="868"/>
      <c r="Y188" s="593"/>
      <c r="Z188" s="593"/>
      <c r="AA188" s="873"/>
      <c r="AB188" s="798"/>
      <c r="AC188" s="829"/>
      <c r="AD188" s="827"/>
      <c r="AE188" s="791"/>
      <c r="AF188" s="163" t="s">
        <v>926</v>
      </c>
      <c r="AG188" s="791"/>
      <c r="AH188" s="791"/>
      <c r="AI188" s="821"/>
    </row>
    <row r="189" spans="1:35" ht="57" x14ac:dyDescent="0.25">
      <c r="A189" s="553"/>
      <c r="B189" s="554"/>
      <c r="C189" s="526">
        <v>51</v>
      </c>
      <c r="D189" s="665" t="s">
        <v>915</v>
      </c>
      <c r="E189" s="759" t="s">
        <v>57</v>
      </c>
      <c r="F189" s="243" t="s">
        <v>609</v>
      </c>
      <c r="G189" s="729" t="s">
        <v>75</v>
      </c>
      <c r="H189" s="885" t="s">
        <v>22</v>
      </c>
      <c r="I189" s="887">
        <f t="shared" si="20"/>
        <v>1</v>
      </c>
      <c r="J189" s="592" t="s">
        <v>10</v>
      </c>
      <c r="K189" s="889">
        <f t="shared" si="21"/>
        <v>10.1</v>
      </c>
      <c r="L189" s="891" t="str">
        <f t="shared" si="49"/>
        <v>Alta</v>
      </c>
      <c r="M189" s="734">
        <f t="shared" si="22"/>
        <v>10.1</v>
      </c>
      <c r="N189" s="790" t="s">
        <v>918</v>
      </c>
      <c r="O189" s="295"/>
      <c r="P189" s="295"/>
      <c r="Q189" s="295"/>
      <c r="R189" s="295"/>
      <c r="S189" s="295"/>
      <c r="T189" s="295"/>
      <c r="U189" s="295"/>
      <c r="V189" s="295"/>
      <c r="W189" s="160"/>
      <c r="X189" s="862" t="s">
        <v>22</v>
      </c>
      <c r="Y189" s="592">
        <f t="shared" si="43"/>
        <v>1</v>
      </c>
      <c r="Z189" s="592" t="s">
        <v>10</v>
      </c>
      <c r="AA189" s="871">
        <f t="shared" si="44"/>
        <v>10.1</v>
      </c>
      <c r="AB189" s="797" t="str">
        <f t="shared" si="50"/>
        <v>Alta</v>
      </c>
      <c r="AC189" s="828">
        <f t="shared" ref="AC189" si="51">+Y189*AA189</f>
        <v>10.1</v>
      </c>
      <c r="AD189" s="825" t="s">
        <v>703</v>
      </c>
      <c r="AE189" s="162" t="s">
        <v>927</v>
      </c>
      <c r="AF189" s="162" t="s">
        <v>928</v>
      </c>
      <c r="AG189" s="790" t="s">
        <v>929</v>
      </c>
      <c r="AH189" s="790" t="s">
        <v>129</v>
      </c>
      <c r="AI189" s="819" t="s">
        <v>925</v>
      </c>
    </row>
    <row r="190" spans="1:35" ht="28.5" x14ac:dyDescent="0.25">
      <c r="A190" s="553"/>
      <c r="B190" s="554"/>
      <c r="C190" s="526"/>
      <c r="D190" s="572"/>
      <c r="E190" s="760" t="s">
        <v>57</v>
      </c>
      <c r="F190" s="115" t="s">
        <v>916</v>
      </c>
      <c r="G190" s="707"/>
      <c r="H190" s="893"/>
      <c r="I190" s="894"/>
      <c r="J190" s="526"/>
      <c r="K190" s="895"/>
      <c r="L190" s="896"/>
      <c r="M190" s="735"/>
      <c r="N190" s="824"/>
      <c r="O190" s="295"/>
      <c r="P190" s="295"/>
      <c r="Q190" s="295"/>
      <c r="R190" s="295"/>
      <c r="S190" s="295"/>
      <c r="T190" s="295"/>
      <c r="U190" s="295"/>
      <c r="V190" s="295"/>
      <c r="W190" s="160"/>
      <c r="X190" s="861"/>
      <c r="Y190" s="526"/>
      <c r="Z190" s="526"/>
      <c r="AA190" s="872"/>
      <c r="AB190" s="607"/>
      <c r="AC190" s="838"/>
      <c r="AD190" s="826"/>
      <c r="AE190" s="822" t="s">
        <v>930</v>
      </c>
      <c r="AF190" s="822" t="s">
        <v>931</v>
      </c>
      <c r="AG190" s="824"/>
      <c r="AH190" s="824"/>
      <c r="AI190" s="820"/>
    </row>
    <row r="191" spans="1:35" ht="29.25" thickBot="1" x14ac:dyDescent="0.3">
      <c r="A191" s="553"/>
      <c r="B191" s="554"/>
      <c r="C191" s="526"/>
      <c r="D191" s="666"/>
      <c r="E191" s="803" t="s">
        <v>57</v>
      </c>
      <c r="F191" s="244" t="s">
        <v>616</v>
      </c>
      <c r="G191" s="730"/>
      <c r="H191" s="886"/>
      <c r="I191" s="888"/>
      <c r="J191" s="593"/>
      <c r="K191" s="890"/>
      <c r="L191" s="892"/>
      <c r="M191" s="736"/>
      <c r="N191" s="791"/>
      <c r="O191" s="295"/>
      <c r="P191" s="295"/>
      <c r="Q191" s="295"/>
      <c r="R191" s="295"/>
      <c r="S191" s="295"/>
      <c r="T191" s="295"/>
      <c r="U191" s="295"/>
      <c r="V191" s="295"/>
      <c r="W191" s="160"/>
      <c r="X191" s="868"/>
      <c r="Y191" s="593"/>
      <c r="Z191" s="593"/>
      <c r="AA191" s="873"/>
      <c r="AB191" s="798"/>
      <c r="AC191" s="829"/>
      <c r="AD191" s="827"/>
      <c r="AE191" s="791"/>
      <c r="AF191" s="791"/>
      <c r="AG191" s="791"/>
      <c r="AH191" s="791"/>
      <c r="AI191" s="821"/>
    </row>
    <row r="192" spans="1:35" ht="28.5" x14ac:dyDescent="0.25">
      <c r="A192" s="553"/>
      <c r="B192" s="554"/>
      <c r="C192" s="526">
        <v>52</v>
      </c>
      <c r="D192" s="657" t="s">
        <v>617</v>
      </c>
      <c r="E192" s="759" t="s">
        <v>57</v>
      </c>
      <c r="F192" s="243" t="s">
        <v>618</v>
      </c>
      <c r="G192" s="805" t="s">
        <v>328</v>
      </c>
      <c r="H192" s="885" t="s">
        <v>12</v>
      </c>
      <c r="I192" s="887">
        <f t="shared" si="20"/>
        <v>1.9</v>
      </c>
      <c r="J192" s="592" t="s">
        <v>11</v>
      </c>
      <c r="K192" s="889">
        <f t="shared" si="21"/>
        <v>5</v>
      </c>
      <c r="L192" s="891" t="str">
        <f t="shared" si="49"/>
        <v>Moderada</v>
      </c>
      <c r="M192" s="734">
        <f t="shared" si="22"/>
        <v>9.5</v>
      </c>
      <c r="N192" s="790" t="s">
        <v>919</v>
      </c>
      <c r="O192" s="295"/>
      <c r="P192" s="295"/>
      <c r="Q192" s="295"/>
      <c r="R192" s="295"/>
      <c r="S192" s="295"/>
      <c r="T192" s="295"/>
      <c r="U192" s="295"/>
      <c r="V192" s="295"/>
      <c r="W192" s="160"/>
      <c r="X192" s="897" t="s">
        <v>22</v>
      </c>
      <c r="Y192" s="899">
        <f t="shared" si="43"/>
        <v>1</v>
      </c>
      <c r="Z192" s="899" t="s">
        <v>11</v>
      </c>
      <c r="AA192" s="901">
        <f t="shared" si="44"/>
        <v>5</v>
      </c>
      <c r="AB192" s="903" t="str">
        <f t="shared" si="50"/>
        <v>Moderada</v>
      </c>
      <c r="AC192" s="832">
        <f t="shared" ref="AC192" si="52">+Y192*AA192</f>
        <v>5</v>
      </c>
      <c r="AD192" s="825" t="s">
        <v>123</v>
      </c>
      <c r="AE192" s="790" t="s">
        <v>932</v>
      </c>
      <c r="AF192" s="790" t="s">
        <v>933</v>
      </c>
      <c r="AG192" s="790" t="s">
        <v>934</v>
      </c>
      <c r="AH192" s="834" t="s">
        <v>935</v>
      </c>
      <c r="AI192" s="819" t="s">
        <v>925</v>
      </c>
    </row>
    <row r="193" spans="1:35" ht="29.25" thickBot="1" x14ac:dyDescent="0.3">
      <c r="A193" s="553"/>
      <c r="B193" s="554"/>
      <c r="C193" s="526"/>
      <c r="D193" s="658"/>
      <c r="E193" s="803" t="s">
        <v>57</v>
      </c>
      <c r="F193" s="244" t="s">
        <v>622</v>
      </c>
      <c r="G193" s="806"/>
      <c r="H193" s="886"/>
      <c r="I193" s="888"/>
      <c r="J193" s="593"/>
      <c r="K193" s="890"/>
      <c r="L193" s="892"/>
      <c r="M193" s="736"/>
      <c r="N193" s="791"/>
      <c r="O193" s="295"/>
      <c r="P193" s="295"/>
      <c r="Q193" s="295"/>
      <c r="R193" s="295"/>
      <c r="S193" s="295"/>
      <c r="T193" s="295"/>
      <c r="U193" s="295"/>
      <c r="V193" s="295"/>
      <c r="W193" s="160"/>
      <c r="X193" s="898"/>
      <c r="Y193" s="900"/>
      <c r="Z193" s="900"/>
      <c r="AA193" s="902"/>
      <c r="AB193" s="904"/>
      <c r="AC193" s="833"/>
      <c r="AD193" s="827"/>
      <c r="AE193" s="791"/>
      <c r="AF193" s="791"/>
      <c r="AG193" s="791"/>
      <c r="AH193" s="835"/>
      <c r="AI193" s="821"/>
    </row>
    <row r="194" spans="1:35" ht="28.5" x14ac:dyDescent="0.25">
      <c r="A194" s="553"/>
      <c r="B194" s="554"/>
      <c r="C194" s="526">
        <v>53</v>
      </c>
      <c r="D194" s="671" t="s">
        <v>623</v>
      </c>
      <c r="E194" s="636" t="s">
        <v>57</v>
      </c>
      <c r="F194" s="289" t="s">
        <v>624</v>
      </c>
      <c r="G194" s="805" t="s">
        <v>328</v>
      </c>
      <c r="H194" s="885" t="s">
        <v>22</v>
      </c>
      <c r="I194" s="887">
        <f t="shared" ref="I194" si="53">IF(H194="Rara Vez",1,IF(H194="Improbable",1.9,IF(H194="Posible",3,IF(H194="Probable",4,IF(H194="Casi Seguro",5,0)))))</f>
        <v>1</v>
      </c>
      <c r="J194" s="592" t="s">
        <v>11</v>
      </c>
      <c r="K194" s="889">
        <f t="shared" ref="K194" si="54">IF(J194="Moderado",5,IF(J194="Mayor",10.1,IF(J194="Catastrófico",20.1,0)))</f>
        <v>5</v>
      </c>
      <c r="L194" s="891" t="str">
        <f t="shared" si="49"/>
        <v>Moderada</v>
      </c>
      <c r="M194" s="734">
        <f t="shared" ref="M194" si="55">+I194*K194</f>
        <v>5</v>
      </c>
      <c r="N194" s="764" t="s">
        <v>920</v>
      </c>
      <c r="O194" s="295"/>
      <c r="P194" s="295"/>
      <c r="Q194" s="295"/>
      <c r="R194" s="295"/>
      <c r="S194" s="295"/>
      <c r="T194" s="295"/>
      <c r="U194" s="295"/>
      <c r="V194" s="295"/>
      <c r="W194" s="160"/>
      <c r="X194" s="862" t="s">
        <v>22</v>
      </c>
      <c r="Y194" s="592">
        <f t="shared" si="43"/>
        <v>1</v>
      </c>
      <c r="Z194" s="592" t="s">
        <v>11</v>
      </c>
      <c r="AA194" s="871">
        <f t="shared" si="44"/>
        <v>5</v>
      </c>
      <c r="AB194" s="797" t="str">
        <f t="shared" si="50"/>
        <v>Moderada</v>
      </c>
      <c r="AC194" s="828">
        <f t="shared" ref="AC194" si="56">+Y194*AA194</f>
        <v>5</v>
      </c>
      <c r="AD194" s="825" t="s">
        <v>123</v>
      </c>
      <c r="AE194" s="764" t="s">
        <v>936</v>
      </c>
      <c r="AF194" s="764" t="s">
        <v>937</v>
      </c>
      <c r="AG194" s="790" t="s">
        <v>934</v>
      </c>
      <c r="AH194" s="764" t="s">
        <v>924</v>
      </c>
      <c r="AI194" s="819" t="s">
        <v>925</v>
      </c>
    </row>
    <row r="195" spans="1:35" ht="29.25" thickBot="1" x14ac:dyDescent="0.3">
      <c r="A195" s="602"/>
      <c r="B195" s="603"/>
      <c r="C195" s="573"/>
      <c r="D195" s="672"/>
      <c r="E195" s="637" t="s">
        <v>57</v>
      </c>
      <c r="F195" s="291" t="s">
        <v>627</v>
      </c>
      <c r="G195" s="806"/>
      <c r="H195" s="886"/>
      <c r="I195" s="888"/>
      <c r="J195" s="593"/>
      <c r="K195" s="890"/>
      <c r="L195" s="892"/>
      <c r="M195" s="736"/>
      <c r="N195" s="823"/>
      <c r="O195" s="83"/>
      <c r="P195" s="83"/>
      <c r="Q195" s="83"/>
      <c r="R195" s="83"/>
      <c r="S195" s="83"/>
      <c r="T195" s="83"/>
      <c r="U195" s="83"/>
      <c r="V195" s="83"/>
      <c r="W195" s="186"/>
      <c r="X195" s="868"/>
      <c r="Y195" s="593"/>
      <c r="Z195" s="593"/>
      <c r="AA195" s="873"/>
      <c r="AB195" s="798"/>
      <c r="AC195" s="829"/>
      <c r="AD195" s="827"/>
      <c r="AE195" s="823"/>
      <c r="AF195" s="823"/>
      <c r="AG195" s="791"/>
      <c r="AH195" s="823"/>
      <c r="AI195" s="821"/>
    </row>
    <row r="196" spans="1:35" ht="42.75" x14ac:dyDescent="0.25">
      <c r="A196" s="630" t="s">
        <v>629</v>
      </c>
      <c r="B196" s="648"/>
      <c r="C196" s="592">
        <v>54</v>
      </c>
      <c r="D196" s="598" t="s">
        <v>856</v>
      </c>
      <c r="E196" s="560" t="s">
        <v>57</v>
      </c>
      <c r="F196" s="292" t="s">
        <v>631</v>
      </c>
      <c r="G196" s="204" t="s">
        <v>857</v>
      </c>
      <c r="H196" s="568" t="s">
        <v>22</v>
      </c>
      <c r="I196" s="569">
        <f>IF(H196="Rara Vez",1,IF(H196="Improbable",1.9,IF(H196="Posible",3,IF(H196="Probable",4,IF(H196="Casi Seguro",5,0)))))</f>
        <v>1</v>
      </c>
      <c r="J196" s="569" t="s">
        <v>10</v>
      </c>
      <c r="K196" s="731">
        <f>IF(J196="Moderado",5,IF(J196="Mayor",10.1,IF(J196="Catastrófico",20.1,0)))</f>
        <v>10.1</v>
      </c>
      <c r="L196" s="550" t="str">
        <f>IF(M196=0,"",IF(M196&lt;=10,"Moderada",IF(M196&lt;=20,"Alta",IF(M196&lt;=100.5,"Extrema"))))</f>
        <v>Alta</v>
      </c>
      <c r="M196" s="734">
        <f>+I196*K196</f>
        <v>10.1</v>
      </c>
      <c r="N196" s="288" t="s">
        <v>858</v>
      </c>
      <c r="O196" s="304"/>
      <c r="P196" s="304"/>
      <c r="Q196" s="304"/>
      <c r="R196" s="304"/>
      <c r="S196" s="304"/>
      <c r="T196" s="304"/>
      <c r="U196" s="304"/>
      <c r="V196" s="304"/>
      <c r="W196" s="159"/>
      <c r="X196" s="568" t="s">
        <v>22</v>
      </c>
      <c r="Y196" s="569">
        <f>IF(X196="Rara Vez",1,IF(X196="Improbable",1.9,IF(X196="Posible",3,IF(X196="Probable",4,IF(X196="Casi Seguro",5,0)))))</f>
        <v>1</v>
      </c>
      <c r="Z196" s="569" t="s">
        <v>10</v>
      </c>
      <c r="AA196" s="731">
        <f>IF(Z196="Moderado",5,IF(Z196="Mayor",10.1,IF(Z196="Catastrófico",20.1,0)))</f>
        <v>10.1</v>
      </c>
      <c r="AB196" s="550" t="str">
        <f>IF(AC196=0,"",IF(AC196&lt;=10,"Moderada",IF(AC196&lt;=20,"Alta",IF(AC196&lt;=100.5,"Extrema"))))</f>
        <v>Alta</v>
      </c>
      <c r="AC196" s="828">
        <f>+Y196*AA196</f>
        <v>10.1</v>
      </c>
      <c r="AD196" s="709" t="s">
        <v>123</v>
      </c>
      <c r="AE196" s="288" t="s">
        <v>858</v>
      </c>
      <c r="AF196" s="94" t="s">
        <v>867</v>
      </c>
      <c r="AG196" s="229" t="s">
        <v>641</v>
      </c>
      <c r="AH196" s="94" t="s">
        <v>228</v>
      </c>
      <c r="AI196" s="677" t="s">
        <v>824</v>
      </c>
    </row>
    <row r="197" spans="1:35" ht="42.75" x14ac:dyDescent="0.25">
      <c r="A197" s="631"/>
      <c r="B197" s="649"/>
      <c r="C197" s="526"/>
      <c r="D197" s="518"/>
      <c r="E197" s="532"/>
      <c r="F197" s="739" t="s">
        <v>859</v>
      </c>
      <c r="G197" s="307" t="s">
        <v>860</v>
      </c>
      <c r="H197" s="521"/>
      <c r="I197" s="522"/>
      <c r="J197" s="522"/>
      <c r="K197" s="732"/>
      <c r="L197" s="527"/>
      <c r="M197" s="735"/>
      <c r="N197" s="284" t="s">
        <v>861</v>
      </c>
      <c r="O197" s="295"/>
      <c r="P197" s="295"/>
      <c r="Q197" s="295"/>
      <c r="R197" s="295"/>
      <c r="S197" s="295"/>
      <c r="T197" s="295"/>
      <c r="U197" s="295"/>
      <c r="V197" s="295"/>
      <c r="W197" s="160"/>
      <c r="X197" s="521"/>
      <c r="Y197" s="522"/>
      <c r="Z197" s="522"/>
      <c r="AA197" s="732"/>
      <c r="AB197" s="527"/>
      <c r="AC197" s="838"/>
      <c r="AD197" s="696"/>
      <c r="AE197" s="223" t="s">
        <v>645</v>
      </c>
      <c r="AF197" s="259" t="s">
        <v>646</v>
      </c>
      <c r="AG197" s="219" t="s">
        <v>641</v>
      </c>
      <c r="AH197" s="259" t="s">
        <v>187</v>
      </c>
      <c r="AI197" s="678"/>
    </row>
    <row r="198" spans="1:35" ht="42.75" x14ac:dyDescent="0.25">
      <c r="A198" s="631"/>
      <c r="B198" s="649"/>
      <c r="C198" s="526"/>
      <c r="D198" s="518"/>
      <c r="E198" s="532"/>
      <c r="F198" s="739"/>
      <c r="G198" s="307" t="s">
        <v>862</v>
      </c>
      <c r="H198" s="521"/>
      <c r="I198" s="522"/>
      <c r="J198" s="522"/>
      <c r="K198" s="732"/>
      <c r="L198" s="527"/>
      <c r="M198" s="735"/>
      <c r="N198" s="284" t="s">
        <v>863</v>
      </c>
      <c r="O198" s="295"/>
      <c r="P198" s="295"/>
      <c r="Q198" s="295"/>
      <c r="R198" s="295"/>
      <c r="S198" s="295"/>
      <c r="T198" s="295"/>
      <c r="U198" s="295"/>
      <c r="V198" s="295"/>
      <c r="W198" s="160"/>
      <c r="X198" s="521"/>
      <c r="Y198" s="522"/>
      <c r="Z198" s="522"/>
      <c r="AA198" s="732"/>
      <c r="AB198" s="527"/>
      <c r="AC198" s="838"/>
      <c r="AD198" s="696"/>
      <c r="AE198" s="234" t="s">
        <v>626</v>
      </c>
      <c r="AF198" s="93" t="s">
        <v>621</v>
      </c>
      <c r="AG198" s="93" t="s">
        <v>452</v>
      </c>
      <c r="AH198" s="259" t="s">
        <v>187</v>
      </c>
      <c r="AI198" s="678"/>
    </row>
    <row r="199" spans="1:35" ht="43.5" thickBot="1" x14ac:dyDescent="0.3">
      <c r="A199" s="635"/>
      <c r="B199" s="650"/>
      <c r="C199" s="593"/>
      <c r="D199" s="599"/>
      <c r="E199" s="561"/>
      <c r="F199" s="253" t="s">
        <v>864</v>
      </c>
      <c r="G199" s="205" t="s">
        <v>865</v>
      </c>
      <c r="H199" s="528"/>
      <c r="I199" s="529"/>
      <c r="J199" s="529"/>
      <c r="K199" s="733"/>
      <c r="L199" s="530"/>
      <c r="M199" s="736"/>
      <c r="N199" s="254" t="s">
        <v>866</v>
      </c>
      <c r="O199" s="305"/>
      <c r="P199" s="305"/>
      <c r="Q199" s="305"/>
      <c r="R199" s="305"/>
      <c r="S199" s="305"/>
      <c r="T199" s="305"/>
      <c r="U199" s="305"/>
      <c r="V199" s="305"/>
      <c r="W199" s="161"/>
      <c r="X199" s="528"/>
      <c r="Y199" s="529"/>
      <c r="Z199" s="529"/>
      <c r="AA199" s="733"/>
      <c r="AB199" s="530"/>
      <c r="AC199" s="829"/>
      <c r="AD199" s="710"/>
      <c r="AE199" s="254" t="s">
        <v>868</v>
      </c>
      <c r="AF199" s="95" t="s">
        <v>634</v>
      </c>
      <c r="AG199" s="96" t="s">
        <v>635</v>
      </c>
      <c r="AH199" s="95" t="s">
        <v>187</v>
      </c>
      <c r="AI199" s="679"/>
    </row>
    <row r="200" spans="1:35" ht="43.5" thickBot="1" x14ac:dyDescent="0.3">
      <c r="A200" s="639" t="s">
        <v>648</v>
      </c>
      <c r="B200" s="300" t="s">
        <v>198</v>
      </c>
      <c r="C200" s="632">
        <v>55</v>
      </c>
      <c r="D200" s="633" t="s">
        <v>649</v>
      </c>
      <c r="E200" s="560" t="s">
        <v>57</v>
      </c>
      <c r="F200" s="167" t="s">
        <v>650</v>
      </c>
      <c r="G200" s="266" t="s">
        <v>192</v>
      </c>
      <c r="H200" s="681" t="s">
        <v>22</v>
      </c>
      <c r="I200" s="788">
        <f t="shared" ref="I200:I217" si="57">IF(H200="Rara Vez",1,IF(H200="Improbable",2,IF(H200="Posible",3,IF(H200="Probable",4,IF(H200="Casi Seguro",5,0)))))</f>
        <v>1</v>
      </c>
      <c r="J200" s="788" t="s">
        <v>11</v>
      </c>
      <c r="K200" s="788">
        <f t="shared" ref="K200:K217" si="58">IF(J200="Moderado",5,IF(J200="Mayor",10,IF(J200="Catastrófico",20,0)))</f>
        <v>5</v>
      </c>
      <c r="L200" s="578" t="str">
        <f t="shared" ref="L200:L211" si="59">IF(M200=0,"",IF(M200&lt;=10,"Moderada",IF(M200&lt;=20,"Alta",IF(M200&lt;=100.5,"Extrema"))))</f>
        <v>Moderada</v>
      </c>
      <c r="M200" s="214">
        <f t="shared" ref="M200:M217" si="60">+I200*K200</f>
        <v>5</v>
      </c>
      <c r="N200" s="227" t="s">
        <v>651</v>
      </c>
      <c r="O200" s="296"/>
      <c r="P200" s="296"/>
      <c r="Q200" s="296"/>
      <c r="R200" s="296"/>
      <c r="S200" s="296"/>
      <c r="T200" s="296"/>
      <c r="U200" s="296"/>
      <c r="V200" s="296"/>
      <c r="W200" s="188"/>
      <c r="X200" s="681" t="s">
        <v>22</v>
      </c>
      <c r="Y200" s="788">
        <f t="shared" ref="Y200" si="61">IF(X200="Rara Vez",1,IF(X200="Improbable",2,IF(X200="Posible",3,IF(X200="Probable",4,IF(X200="Casi Seguro",5,0)))))</f>
        <v>1</v>
      </c>
      <c r="Z200" s="788" t="s">
        <v>11</v>
      </c>
      <c r="AA200" s="788">
        <f t="shared" ref="AA200" si="62">IF(Z200="Moderado",5,IF(Z200="Mayor",10,IF(Z200="Catastrófico",20,0)))</f>
        <v>5</v>
      </c>
      <c r="AB200" s="578" t="str">
        <f t="shared" ref="AB200" si="63">IF(AC200=0,"",IF(AC200&lt;=10,"Moderada",IF(AC200&lt;=20,"Alta",IF(AC200&lt;=100.5,"Extrema"))))</f>
        <v>Moderada</v>
      </c>
      <c r="AC200" s="197">
        <f t="shared" ref="AC200:AC217" si="64">+Y200*AA200</f>
        <v>5</v>
      </c>
      <c r="AD200" s="853" t="s">
        <v>123</v>
      </c>
      <c r="AE200" s="233" t="s">
        <v>652</v>
      </c>
      <c r="AF200" s="227" t="s">
        <v>653</v>
      </c>
      <c r="AG200" s="227" t="s">
        <v>452</v>
      </c>
      <c r="AH200" s="227" t="s">
        <v>205</v>
      </c>
      <c r="AI200" s="583" t="s">
        <v>824</v>
      </c>
    </row>
    <row r="201" spans="1:35" ht="43.5" thickBot="1" x14ac:dyDescent="0.3">
      <c r="A201" s="639"/>
      <c r="B201" s="631" t="s">
        <v>260</v>
      </c>
      <c r="C201" s="537"/>
      <c r="D201" s="534"/>
      <c r="E201" s="532"/>
      <c r="F201" s="256" t="s">
        <v>251</v>
      </c>
      <c r="G201" s="267" t="s">
        <v>76</v>
      </c>
      <c r="H201" s="682"/>
      <c r="I201" s="542"/>
      <c r="J201" s="542"/>
      <c r="K201" s="542"/>
      <c r="L201" s="544"/>
      <c r="M201" s="215">
        <f t="shared" si="60"/>
        <v>0</v>
      </c>
      <c r="N201" s="234" t="s">
        <v>445</v>
      </c>
      <c r="O201" s="297"/>
      <c r="P201" s="297"/>
      <c r="Q201" s="297"/>
      <c r="R201" s="297"/>
      <c r="S201" s="297"/>
      <c r="T201" s="297"/>
      <c r="U201" s="297"/>
      <c r="V201" s="297"/>
      <c r="W201" s="189"/>
      <c r="X201" s="682"/>
      <c r="Y201" s="542"/>
      <c r="Z201" s="542"/>
      <c r="AA201" s="542"/>
      <c r="AB201" s="544"/>
      <c r="AC201" s="198">
        <f t="shared" si="64"/>
        <v>0</v>
      </c>
      <c r="AD201" s="854"/>
      <c r="AE201" s="223" t="s">
        <v>655</v>
      </c>
      <c r="AF201" s="228" t="s">
        <v>656</v>
      </c>
      <c r="AG201" s="772" t="s">
        <v>266</v>
      </c>
      <c r="AH201" s="228" t="s">
        <v>205</v>
      </c>
      <c r="AI201" s="541"/>
    </row>
    <row r="202" spans="1:35" ht="43.5" thickBot="1" x14ac:dyDescent="0.3">
      <c r="A202" s="639"/>
      <c r="B202" s="631"/>
      <c r="C202" s="537"/>
      <c r="D202" s="534"/>
      <c r="E202" s="532"/>
      <c r="F202" s="256" t="s">
        <v>657</v>
      </c>
      <c r="G202" s="267" t="s">
        <v>215</v>
      </c>
      <c r="H202" s="682"/>
      <c r="I202" s="542"/>
      <c r="J202" s="542"/>
      <c r="K202" s="542"/>
      <c r="L202" s="544"/>
      <c r="M202" s="215">
        <f t="shared" si="60"/>
        <v>0</v>
      </c>
      <c r="N202" s="234" t="s">
        <v>658</v>
      </c>
      <c r="O202" s="297"/>
      <c r="P202" s="297"/>
      <c r="Q202" s="297"/>
      <c r="R202" s="297"/>
      <c r="S202" s="297"/>
      <c r="T202" s="297"/>
      <c r="U202" s="297"/>
      <c r="V202" s="297"/>
      <c r="W202" s="189"/>
      <c r="X202" s="682"/>
      <c r="Y202" s="542"/>
      <c r="Z202" s="542"/>
      <c r="AA202" s="542"/>
      <c r="AB202" s="544"/>
      <c r="AC202" s="198">
        <f t="shared" si="64"/>
        <v>0</v>
      </c>
      <c r="AD202" s="854"/>
      <c r="AE202" s="223" t="s">
        <v>659</v>
      </c>
      <c r="AF202" s="234" t="s">
        <v>660</v>
      </c>
      <c r="AG202" s="772"/>
      <c r="AH202" s="228" t="s">
        <v>205</v>
      </c>
      <c r="AI202" s="541"/>
    </row>
    <row r="203" spans="1:35" ht="43.5" thickBot="1" x14ac:dyDescent="0.3">
      <c r="A203" s="639"/>
      <c r="B203" s="631"/>
      <c r="C203" s="537"/>
      <c r="D203" s="534"/>
      <c r="E203" s="532"/>
      <c r="F203" s="256" t="s">
        <v>661</v>
      </c>
      <c r="G203" s="267" t="s">
        <v>77</v>
      </c>
      <c r="H203" s="682"/>
      <c r="I203" s="542"/>
      <c r="J203" s="542"/>
      <c r="K203" s="542"/>
      <c r="L203" s="544"/>
      <c r="M203" s="215">
        <f t="shared" si="60"/>
        <v>0</v>
      </c>
      <c r="N203" s="234" t="s">
        <v>662</v>
      </c>
      <c r="O203" s="297"/>
      <c r="P203" s="297"/>
      <c r="Q203" s="297"/>
      <c r="R203" s="297"/>
      <c r="S203" s="297"/>
      <c r="T203" s="297"/>
      <c r="U203" s="297"/>
      <c r="V203" s="297"/>
      <c r="W203" s="189"/>
      <c r="X203" s="682"/>
      <c r="Y203" s="542"/>
      <c r="Z203" s="542"/>
      <c r="AA203" s="542"/>
      <c r="AB203" s="544"/>
      <c r="AC203" s="198">
        <f t="shared" si="64"/>
        <v>0</v>
      </c>
      <c r="AD203" s="854"/>
      <c r="AE203" s="223" t="s">
        <v>663</v>
      </c>
      <c r="AF203" s="228" t="s">
        <v>664</v>
      </c>
      <c r="AG203" s="772"/>
      <c r="AH203" s="228" t="s">
        <v>205</v>
      </c>
      <c r="AI203" s="541"/>
    </row>
    <row r="204" spans="1:35" ht="43.5" thickBot="1" x14ac:dyDescent="0.3">
      <c r="A204" s="639"/>
      <c r="B204" s="631" t="s">
        <v>665</v>
      </c>
      <c r="C204" s="537"/>
      <c r="D204" s="534"/>
      <c r="E204" s="532"/>
      <c r="F204" s="256" t="s">
        <v>251</v>
      </c>
      <c r="G204" s="745" t="s">
        <v>280</v>
      </c>
      <c r="H204" s="682"/>
      <c r="I204" s="542"/>
      <c r="J204" s="542"/>
      <c r="K204" s="542"/>
      <c r="L204" s="544"/>
      <c r="M204" s="215">
        <f t="shared" si="60"/>
        <v>0</v>
      </c>
      <c r="N204" s="234" t="s">
        <v>351</v>
      </c>
      <c r="O204" s="297"/>
      <c r="P204" s="297"/>
      <c r="Q204" s="297"/>
      <c r="R204" s="297"/>
      <c r="S204" s="297"/>
      <c r="T204" s="297"/>
      <c r="U204" s="297"/>
      <c r="V204" s="297"/>
      <c r="W204" s="189"/>
      <c r="X204" s="682"/>
      <c r="Y204" s="542"/>
      <c r="Z204" s="542"/>
      <c r="AA204" s="542"/>
      <c r="AB204" s="544"/>
      <c r="AC204" s="198">
        <f t="shared" si="64"/>
        <v>0</v>
      </c>
      <c r="AD204" s="854"/>
      <c r="AE204" s="223" t="s">
        <v>352</v>
      </c>
      <c r="AF204" s="228" t="s">
        <v>362</v>
      </c>
      <c r="AG204" s="219" t="s">
        <v>331</v>
      </c>
      <c r="AH204" s="228" t="s">
        <v>228</v>
      </c>
      <c r="AI204" s="541"/>
    </row>
    <row r="205" spans="1:35" ht="72" thickBot="1" x14ac:dyDescent="0.3">
      <c r="A205" s="639"/>
      <c r="B205" s="631"/>
      <c r="C205" s="537"/>
      <c r="D205" s="534"/>
      <c r="E205" s="532"/>
      <c r="F205" s="256" t="s">
        <v>657</v>
      </c>
      <c r="G205" s="836"/>
      <c r="H205" s="682"/>
      <c r="I205" s="542"/>
      <c r="J205" s="542"/>
      <c r="K205" s="542"/>
      <c r="L205" s="544"/>
      <c r="M205" s="215">
        <f t="shared" si="60"/>
        <v>0</v>
      </c>
      <c r="N205" s="234" t="s">
        <v>666</v>
      </c>
      <c r="O205" s="297"/>
      <c r="P205" s="297"/>
      <c r="Q205" s="297"/>
      <c r="R205" s="297"/>
      <c r="S205" s="297"/>
      <c r="T205" s="297"/>
      <c r="U205" s="297"/>
      <c r="V205" s="297"/>
      <c r="W205" s="189"/>
      <c r="X205" s="682"/>
      <c r="Y205" s="542"/>
      <c r="Z205" s="542"/>
      <c r="AA205" s="542"/>
      <c r="AB205" s="544"/>
      <c r="AC205" s="198">
        <f t="shared" si="64"/>
        <v>0</v>
      </c>
      <c r="AD205" s="854"/>
      <c r="AE205" s="223" t="s">
        <v>667</v>
      </c>
      <c r="AF205" s="228" t="s">
        <v>668</v>
      </c>
      <c r="AG205" s="219" t="s">
        <v>331</v>
      </c>
      <c r="AH205" s="228" t="s">
        <v>228</v>
      </c>
      <c r="AI205" s="541"/>
    </row>
    <row r="206" spans="1:35" ht="57.75" thickBot="1" x14ac:dyDescent="0.3">
      <c r="A206" s="639"/>
      <c r="B206" s="631" t="s">
        <v>430</v>
      </c>
      <c r="C206" s="537"/>
      <c r="D206" s="534"/>
      <c r="E206" s="532"/>
      <c r="F206" s="301" t="s">
        <v>251</v>
      </c>
      <c r="G206" s="745" t="s">
        <v>75</v>
      </c>
      <c r="H206" s="682"/>
      <c r="I206" s="542"/>
      <c r="J206" s="542"/>
      <c r="K206" s="542"/>
      <c r="L206" s="544"/>
      <c r="M206" s="215">
        <f t="shared" si="60"/>
        <v>0</v>
      </c>
      <c r="N206" s="224" t="s">
        <v>938</v>
      </c>
      <c r="O206" s="297"/>
      <c r="P206" s="297"/>
      <c r="Q206" s="297"/>
      <c r="R206" s="297"/>
      <c r="S206" s="297"/>
      <c r="T206" s="297"/>
      <c r="U206" s="297"/>
      <c r="V206" s="297"/>
      <c r="W206" s="189"/>
      <c r="X206" s="682"/>
      <c r="Y206" s="542"/>
      <c r="Z206" s="542"/>
      <c r="AA206" s="542"/>
      <c r="AB206" s="544"/>
      <c r="AC206" s="198">
        <f t="shared" si="64"/>
        <v>0</v>
      </c>
      <c r="AD206" s="854"/>
      <c r="AE206" s="846" t="s">
        <v>941</v>
      </c>
      <c r="AF206" s="846" t="s">
        <v>447</v>
      </c>
      <c r="AG206" s="540" t="s">
        <v>942</v>
      </c>
      <c r="AH206" s="847" t="s">
        <v>197</v>
      </c>
      <c r="AI206" s="541"/>
    </row>
    <row r="207" spans="1:35" ht="57.75" thickBot="1" x14ac:dyDescent="0.3">
      <c r="A207" s="639"/>
      <c r="B207" s="631"/>
      <c r="C207" s="537"/>
      <c r="D207" s="534"/>
      <c r="E207" s="532"/>
      <c r="F207" s="744" t="s">
        <v>669</v>
      </c>
      <c r="G207" s="837"/>
      <c r="H207" s="682"/>
      <c r="I207" s="542"/>
      <c r="J207" s="542"/>
      <c r="K207" s="542"/>
      <c r="L207" s="544"/>
      <c r="M207" s="215">
        <f t="shared" si="60"/>
        <v>0</v>
      </c>
      <c r="N207" s="224" t="s">
        <v>940</v>
      </c>
      <c r="O207" s="297"/>
      <c r="P207" s="297"/>
      <c r="Q207" s="297"/>
      <c r="R207" s="297"/>
      <c r="S207" s="297"/>
      <c r="T207" s="297"/>
      <c r="U207" s="297"/>
      <c r="V207" s="297"/>
      <c r="W207" s="189"/>
      <c r="X207" s="682"/>
      <c r="Y207" s="542"/>
      <c r="Z207" s="542"/>
      <c r="AA207" s="542"/>
      <c r="AB207" s="544"/>
      <c r="AC207" s="198">
        <f t="shared" si="64"/>
        <v>0</v>
      </c>
      <c r="AD207" s="854"/>
      <c r="AE207" s="846"/>
      <c r="AF207" s="846"/>
      <c r="AG207" s="540"/>
      <c r="AH207" s="847"/>
      <c r="AI207" s="541"/>
    </row>
    <row r="208" spans="1:35" ht="29.25" thickBot="1" x14ac:dyDescent="0.3">
      <c r="A208" s="639"/>
      <c r="B208" s="631"/>
      <c r="C208" s="537"/>
      <c r="D208" s="534"/>
      <c r="E208" s="532"/>
      <c r="F208" s="744"/>
      <c r="G208" s="836"/>
      <c r="H208" s="682"/>
      <c r="I208" s="542"/>
      <c r="J208" s="542"/>
      <c r="K208" s="542"/>
      <c r="L208" s="544"/>
      <c r="M208" s="215">
        <f t="shared" si="60"/>
        <v>0</v>
      </c>
      <c r="N208" s="224" t="s">
        <v>671</v>
      </c>
      <c r="O208" s="297"/>
      <c r="P208" s="297"/>
      <c r="Q208" s="297"/>
      <c r="R208" s="297"/>
      <c r="S208" s="297"/>
      <c r="T208" s="297"/>
      <c r="U208" s="297"/>
      <c r="V208" s="297"/>
      <c r="W208" s="189"/>
      <c r="X208" s="682"/>
      <c r="Y208" s="542"/>
      <c r="Z208" s="542"/>
      <c r="AA208" s="542"/>
      <c r="AB208" s="544"/>
      <c r="AC208" s="198">
        <f t="shared" si="64"/>
        <v>0</v>
      </c>
      <c r="AD208" s="854"/>
      <c r="AE208" s="846"/>
      <c r="AF208" s="846"/>
      <c r="AG208" s="540"/>
      <c r="AH208" s="847"/>
      <c r="AI208" s="541"/>
    </row>
    <row r="209" spans="1:35" ht="86.25" thickBot="1" x14ac:dyDescent="0.3">
      <c r="A209" s="639"/>
      <c r="B209" s="631" t="s">
        <v>672</v>
      </c>
      <c r="C209" s="537"/>
      <c r="D209" s="534"/>
      <c r="E209" s="532"/>
      <c r="F209" s="533" t="s">
        <v>673</v>
      </c>
      <c r="G209" s="745" t="s">
        <v>293</v>
      </c>
      <c r="H209" s="682"/>
      <c r="I209" s="542"/>
      <c r="J209" s="542"/>
      <c r="K209" s="542"/>
      <c r="L209" s="544"/>
      <c r="M209" s="215">
        <f t="shared" si="60"/>
        <v>0</v>
      </c>
      <c r="N209" s="223" t="s">
        <v>674</v>
      </c>
      <c r="O209" s="297"/>
      <c r="P209" s="297"/>
      <c r="Q209" s="297"/>
      <c r="R209" s="297"/>
      <c r="S209" s="297"/>
      <c r="T209" s="297"/>
      <c r="U209" s="297"/>
      <c r="V209" s="297"/>
      <c r="W209" s="189"/>
      <c r="X209" s="682"/>
      <c r="Y209" s="542"/>
      <c r="Z209" s="542"/>
      <c r="AA209" s="542"/>
      <c r="AB209" s="544"/>
      <c r="AC209" s="198">
        <f t="shared" si="64"/>
        <v>0</v>
      </c>
      <c r="AD209" s="854"/>
      <c r="AE209" s="223" t="s">
        <v>675</v>
      </c>
      <c r="AF209" s="234" t="s">
        <v>676</v>
      </c>
      <c r="AG209" s="223" t="s">
        <v>677</v>
      </c>
      <c r="AH209" s="234" t="s">
        <v>205</v>
      </c>
      <c r="AI209" s="541"/>
    </row>
    <row r="210" spans="1:35" ht="43.5" thickBot="1" x14ac:dyDescent="0.3">
      <c r="A210" s="639"/>
      <c r="B210" s="635"/>
      <c r="C210" s="549"/>
      <c r="D210" s="634"/>
      <c r="E210" s="561"/>
      <c r="F210" s="747"/>
      <c r="G210" s="746"/>
      <c r="H210" s="683"/>
      <c r="I210" s="863"/>
      <c r="J210" s="863"/>
      <c r="K210" s="863"/>
      <c r="L210" s="905"/>
      <c r="M210" s="216">
        <f t="shared" si="60"/>
        <v>0</v>
      </c>
      <c r="N210" s="108" t="s">
        <v>678</v>
      </c>
      <c r="O210" s="298"/>
      <c r="P210" s="298"/>
      <c r="Q210" s="298"/>
      <c r="R210" s="298"/>
      <c r="S210" s="298"/>
      <c r="T210" s="298"/>
      <c r="U210" s="298"/>
      <c r="V210" s="298"/>
      <c r="W210" s="190"/>
      <c r="X210" s="683"/>
      <c r="Y210" s="863"/>
      <c r="Z210" s="863"/>
      <c r="AA210" s="863"/>
      <c r="AB210" s="905"/>
      <c r="AC210" s="199">
        <f t="shared" si="64"/>
        <v>0</v>
      </c>
      <c r="AD210" s="855"/>
      <c r="AE210" s="108" t="s">
        <v>679</v>
      </c>
      <c r="AF210" s="107" t="s">
        <v>680</v>
      </c>
      <c r="AG210" s="108" t="s">
        <v>677</v>
      </c>
      <c r="AH210" s="107" t="s">
        <v>205</v>
      </c>
      <c r="AI210" s="802"/>
    </row>
    <row r="211" spans="1:35" ht="43.5" thickBot="1" x14ac:dyDescent="0.3">
      <c r="A211" s="639"/>
      <c r="B211" s="630" t="s">
        <v>110</v>
      </c>
      <c r="C211" s="632">
        <v>56</v>
      </c>
      <c r="D211" s="633" t="s">
        <v>681</v>
      </c>
      <c r="E211" s="560" t="s">
        <v>57</v>
      </c>
      <c r="F211" s="167" t="s">
        <v>682</v>
      </c>
      <c r="G211" s="839" t="s">
        <v>76</v>
      </c>
      <c r="H211" s="681" t="s">
        <v>22</v>
      </c>
      <c r="I211" s="788">
        <f t="shared" si="57"/>
        <v>1</v>
      </c>
      <c r="J211" s="788" t="s">
        <v>10</v>
      </c>
      <c r="K211" s="788">
        <f t="shared" si="58"/>
        <v>10</v>
      </c>
      <c r="L211" s="578" t="str">
        <f t="shared" si="59"/>
        <v>Moderada</v>
      </c>
      <c r="M211" s="214">
        <f t="shared" si="60"/>
        <v>10</v>
      </c>
      <c r="N211" s="851" t="s">
        <v>683</v>
      </c>
      <c r="O211" s="296"/>
      <c r="P211" s="296"/>
      <c r="Q211" s="296"/>
      <c r="R211" s="296"/>
      <c r="S211" s="296"/>
      <c r="T211" s="296"/>
      <c r="U211" s="296"/>
      <c r="V211" s="296"/>
      <c r="W211" s="188"/>
      <c r="X211" s="681" t="s">
        <v>22</v>
      </c>
      <c r="Y211" s="788">
        <f t="shared" ref="Y211:Y217" si="65">IF(X211="Rara Vez",1,IF(X211="Improbable",2,IF(X211="Posible",3,IF(X211="Probable",4,IF(X211="Casi Seguro",5,0)))))</f>
        <v>1</v>
      </c>
      <c r="Z211" s="788" t="s">
        <v>10</v>
      </c>
      <c r="AA211" s="788">
        <f t="shared" ref="AA211:AA217" si="66">IF(Z211="Moderado",5,IF(Z211="Mayor",10,IF(Z211="Catastrófico",20,0)))</f>
        <v>10</v>
      </c>
      <c r="AB211" s="578" t="str">
        <f t="shared" ref="AB211" si="67">IF(AC211=0,"",IF(AC211&lt;=10,"Moderada",IF(AC211&lt;=20,"Alta",IF(AC211&lt;=100.5,"Extrema"))))</f>
        <v>Moderada</v>
      </c>
      <c r="AC211" s="197">
        <f t="shared" si="64"/>
        <v>10</v>
      </c>
      <c r="AD211" s="853"/>
      <c r="AE211" s="845" t="s">
        <v>684</v>
      </c>
      <c r="AF211" s="848" t="s">
        <v>685</v>
      </c>
      <c r="AG211" s="850" t="s">
        <v>331</v>
      </c>
      <c r="AH211" s="848" t="s">
        <v>228</v>
      </c>
      <c r="AI211" s="583" t="s">
        <v>824</v>
      </c>
    </row>
    <row r="212" spans="1:35" ht="15.75" thickBot="1" x14ac:dyDescent="0.3">
      <c r="A212" s="639"/>
      <c r="B212" s="631"/>
      <c r="C212" s="537"/>
      <c r="D212" s="534"/>
      <c r="E212" s="532"/>
      <c r="F212" s="256" t="s">
        <v>686</v>
      </c>
      <c r="G212" s="840"/>
      <c r="H212" s="682"/>
      <c r="I212" s="542">
        <f t="shared" si="57"/>
        <v>0</v>
      </c>
      <c r="J212" s="542"/>
      <c r="K212" s="542">
        <f t="shared" si="58"/>
        <v>0</v>
      </c>
      <c r="L212" s="544"/>
      <c r="M212" s="215">
        <f t="shared" si="60"/>
        <v>0</v>
      </c>
      <c r="N212" s="852"/>
      <c r="O212" s="297"/>
      <c r="P212" s="297"/>
      <c r="Q212" s="297"/>
      <c r="R212" s="297"/>
      <c r="S212" s="297"/>
      <c r="T212" s="297"/>
      <c r="U212" s="297"/>
      <c r="V212" s="297"/>
      <c r="W212" s="189"/>
      <c r="X212" s="682"/>
      <c r="Y212" s="542">
        <f t="shared" si="65"/>
        <v>0</v>
      </c>
      <c r="Z212" s="542"/>
      <c r="AA212" s="542">
        <f t="shared" si="66"/>
        <v>0</v>
      </c>
      <c r="AB212" s="544"/>
      <c r="AC212" s="198">
        <f t="shared" si="64"/>
        <v>0</v>
      </c>
      <c r="AD212" s="854"/>
      <c r="AE212" s="786"/>
      <c r="AF212" s="849"/>
      <c r="AG212" s="772"/>
      <c r="AH212" s="849"/>
      <c r="AI212" s="541"/>
    </row>
    <row r="213" spans="1:35" ht="15.75" thickBot="1" x14ac:dyDescent="0.3">
      <c r="A213" s="639"/>
      <c r="B213" s="631"/>
      <c r="C213" s="537"/>
      <c r="D213" s="534"/>
      <c r="E213" s="532"/>
      <c r="F213" s="256" t="s">
        <v>687</v>
      </c>
      <c r="G213" s="840"/>
      <c r="H213" s="682"/>
      <c r="I213" s="542">
        <f t="shared" si="57"/>
        <v>0</v>
      </c>
      <c r="J213" s="542"/>
      <c r="K213" s="542">
        <f t="shared" si="58"/>
        <v>0</v>
      </c>
      <c r="L213" s="544"/>
      <c r="M213" s="215">
        <f t="shared" si="60"/>
        <v>0</v>
      </c>
      <c r="N213" s="852"/>
      <c r="O213" s="297"/>
      <c r="P213" s="297"/>
      <c r="Q213" s="297"/>
      <c r="R213" s="297"/>
      <c r="S213" s="297"/>
      <c r="T213" s="297"/>
      <c r="U213" s="297"/>
      <c r="V213" s="297"/>
      <c r="W213" s="189"/>
      <c r="X213" s="682"/>
      <c r="Y213" s="542">
        <f t="shared" si="65"/>
        <v>0</v>
      </c>
      <c r="Z213" s="542"/>
      <c r="AA213" s="542">
        <f t="shared" si="66"/>
        <v>0</v>
      </c>
      <c r="AB213" s="544"/>
      <c r="AC213" s="198">
        <f t="shared" si="64"/>
        <v>0</v>
      </c>
      <c r="AD213" s="854"/>
      <c r="AE213" s="786"/>
      <c r="AF213" s="849"/>
      <c r="AG213" s="772"/>
      <c r="AH213" s="849"/>
      <c r="AI213" s="541"/>
    </row>
    <row r="214" spans="1:35" ht="29.25" thickBot="1" x14ac:dyDescent="0.3">
      <c r="A214" s="639"/>
      <c r="B214" s="631"/>
      <c r="C214" s="537"/>
      <c r="D214" s="534"/>
      <c r="E214" s="532"/>
      <c r="F214" s="256" t="s">
        <v>688</v>
      </c>
      <c r="G214" s="840"/>
      <c r="H214" s="682"/>
      <c r="I214" s="542">
        <f t="shared" si="57"/>
        <v>0</v>
      </c>
      <c r="J214" s="542"/>
      <c r="K214" s="542">
        <f t="shared" si="58"/>
        <v>0</v>
      </c>
      <c r="L214" s="544"/>
      <c r="M214" s="215">
        <f t="shared" si="60"/>
        <v>0</v>
      </c>
      <c r="N214" s="852"/>
      <c r="O214" s="297"/>
      <c r="P214" s="297"/>
      <c r="Q214" s="297"/>
      <c r="R214" s="297"/>
      <c r="S214" s="297"/>
      <c r="T214" s="297"/>
      <c r="U214" s="297"/>
      <c r="V214" s="297"/>
      <c r="W214" s="189"/>
      <c r="X214" s="682"/>
      <c r="Y214" s="542">
        <f t="shared" si="65"/>
        <v>0</v>
      </c>
      <c r="Z214" s="542"/>
      <c r="AA214" s="542">
        <f t="shared" si="66"/>
        <v>0</v>
      </c>
      <c r="AB214" s="544"/>
      <c r="AC214" s="198">
        <f t="shared" si="64"/>
        <v>0</v>
      </c>
      <c r="AD214" s="854"/>
      <c r="AE214" s="786"/>
      <c r="AF214" s="849"/>
      <c r="AG214" s="772"/>
      <c r="AH214" s="849"/>
      <c r="AI214" s="541"/>
    </row>
    <row r="215" spans="1:35" ht="15.75" thickBot="1" x14ac:dyDescent="0.3">
      <c r="A215" s="639"/>
      <c r="B215" s="631"/>
      <c r="C215" s="537"/>
      <c r="D215" s="534"/>
      <c r="E215" s="532"/>
      <c r="F215" s="256" t="s">
        <v>689</v>
      </c>
      <c r="G215" s="840"/>
      <c r="H215" s="682"/>
      <c r="I215" s="542">
        <f t="shared" si="57"/>
        <v>0</v>
      </c>
      <c r="J215" s="542"/>
      <c r="K215" s="542">
        <f t="shared" si="58"/>
        <v>0</v>
      </c>
      <c r="L215" s="544"/>
      <c r="M215" s="215">
        <f t="shared" si="60"/>
        <v>0</v>
      </c>
      <c r="N215" s="852"/>
      <c r="O215" s="297"/>
      <c r="P215" s="297"/>
      <c r="Q215" s="297"/>
      <c r="R215" s="297"/>
      <c r="S215" s="297"/>
      <c r="T215" s="297"/>
      <c r="U215" s="297"/>
      <c r="V215" s="297"/>
      <c r="W215" s="189"/>
      <c r="X215" s="682"/>
      <c r="Y215" s="542">
        <f t="shared" si="65"/>
        <v>0</v>
      </c>
      <c r="Z215" s="542"/>
      <c r="AA215" s="542">
        <f t="shared" si="66"/>
        <v>0</v>
      </c>
      <c r="AB215" s="544"/>
      <c r="AC215" s="198">
        <f t="shared" si="64"/>
        <v>0</v>
      </c>
      <c r="AD215" s="854"/>
      <c r="AE215" s="786"/>
      <c r="AF215" s="849"/>
      <c r="AG215" s="772"/>
      <c r="AH215" s="849"/>
      <c r="AI215" s="541"/>
    </row>
    <row r="216" spans="1:35" ht="57.75" thickBot="1" x14ac:dyDescent="0.3">
      <c r="A216" s="639"/>
      <c r="B216" s="631" t="s">
        <v>690</v>
      </c>
      <c r="C216" s="537"/>
      <c r="D216" s="534"/>
      <c r="E216" s="532"/>
      <c r="F216" s="301" t="s">
        <v>686</v>
      </c>
      <c r="G216" s="840"/>
      <c r="H216" s="682"/>
      <c r="I216" s="542">
        <f t="shared" si="57"/>
        <v>0</v>
      </c>
      <c r="J216" s="542"/>
      <c r="K216" s="542">
        <f t="shared" si="58"/>
        <v>0</v>
      </c>
      <c r="L216" s="544"/>
      <c r="M216" s="215">
        <f t="shared" si="60"/>
        <v>0</v>
      </c>
      <c r="N216" s="224" t="s">
        <v>938</v>
      </c>
      <c r="O216" s="297"/>
      <c r="P216" s="297"/>
      <c r="Q216" s="297"/>
      <c r="R216" s="297"/>
      <c r="S216" s="297"/>
      <c r="T216" s="297"/>
      <c r="U216" s="297"/>
      <c r="V216" s="297"/>
      <c r="W216" s="189"/>
      <c r="X216" s="682"/>
      <c r="Y216" s="542">
        <f t="shared" si="65"/>
        <v>0</v>
      </c>
      <c r="Z216" s="542"/>
      <c r="AA216" s="542">
        <f t="shared" si="66"/>
        <v>0</v>
      </c>
      <c r="AB216" s="544"/>
      <c r="AC216" s="198">
        <f t="shared" si="64"/>
        <v>0</v>
      </c>
      <c r="AD216" s="854"/>
      <c r="AE216" s="224" t="s">
        <v>941</v>
      </c>
      <c r="AF216" s="87" t="s">
        <v>447</v>
      </c>
      <c r="AG216" s="299" t="s">
        <v>942</v>
      </c>
      <c r="AH216" s="87" t="s">
        <v>197</v>
      </c>
      <c r="AI216" s="541"/>
    </row>
    <row r="217" spans="1:35" ht="114.75" thickBot="1" x14ac:dyDescent="0.3">
      <c r="A217" s="640"/>
      <c r="B217" s="635"/>
      <c r="C217" s="549"/>
      <c r="D217" s="634"/>
      <c r="E217" s="561"/>
      <c r="F217" s="175" t="s">
        <v>691</v>
      </c>
      <c r="G217" s="841"/>
      <c r="H217" s="683"/>
      <c r="I217" s="863">
        <f t="shared" si="57"/>
        <v>0</v>
      </c>
      <c r="J217" s="863"/>
      <c r="K217" s="863">
        <f t="shared" si="58"/>
        <v>0</v>
      </c>
      <c r="L217" s="905"/>
      <c r="M217" s="216">
        <f t="shared" si="60"/>
        <v>0</v>
      </c>
      <c r="N217" s="164" t="s">
        <v>939</v>
      </c>
      <c r="O217" s="298"/>
      <c r="P217" s="298"/>
      <c r="Q217" s="298"/>
      <c r="R217" s="298"/>
      <c r="S217" s="298"/>
      <c r="T217" s="298"/>
      <c r="U217" s="298"/>
      <c r="V217" s="298"/>
      <c r="W217" s="190"/>
      <c r="X217" s="683"/>
      <c r="Y217" s="863">
        <f t="shared" si="65"/>
        <v>0</v>
      </c>
      <c r="Z217" s="863"/>
      <c r="AA217" s="863">
        <f t="shared" si="66"/>
        <v>0</v>
      </c>
      <c r="AB217" s="905"/>
      <c r="AC217" s="199">
        <f t="shared" si="64"/>
        <v>0</v>
      </c>
      <c r="AD217" s="855"/>
      <c r="AE217" s="164" t="s">
        <v>693</v>
      </c>
      <c r="AF217" s="232" t="s">
        <v>694</v>
      </c>
      <c r="AG217" s="165" t="s">
        <v>943</v>
      </c>
      <c r="AH217" s="105" t="s">
        <v>205</v>
      </c>
      <c r="AI217" s="802"/>
    </row>
    <row r="281" spans="1:35" ht="15.75" thickBot="1" x14ac:dyDescent="0.3">
      <c r="A281" s="306"/>
      <c r="B281" s="295"/>
      <c r="C281" s="295"/>
      <c r="D281" s="295"/>
      <c r="E281" s="240"/>
      <c r="F281" s="306"/>
      <c r="G281" s="295"/>
      <c r="H281" s="295"/>
      <c r="I281" s="295"/>
      <c r="J281" s="295"/>
      <c r="K281" s="295"/>
      <c r="L281" s="295"/>
      <c r="M281" s="295"/>
      <c r="N281" s="295"/>
      <c r="O281" s="295"/>
      <c r="P281" s="295"/>
      <c r="Q281" s="295"/>
      <c r="R281" s="295"/>
      <c r="S281" s="295"/>
      <c r="T281" s="295"/>
      <c r="U281" s="295"/>
      <c r="V281" s="295"/>
      <c r="W281" s="295"/>
      <c r="X281" s="295"/>
      <c r="Y281" s="295"/>
      <c r="Z281" s="295"/>
      <c r="AA281" s="295"/>
      <c r="AB281" s="295"/>
      <c r="AC281" s="240"/>
      <c r="AD281" s="112"/>
      <c r="AE281" s="305"/>
      <c r="AF281" s="305"/>
      <c r="AG281" s="305"/>
      <c r="AH281" s="305"/>
      <c r="AI281" s="237"/>
    </row>
    <row r="282" spans="1:35" ht="15.75" thickBot="1" x14ac:dyDescent="0.3">
      <c r="A282" s="112"/>
      <c r="B282" s="305"/>
      <c r="C282" s="305"/>
      <c r="D282" s="305"/>
      <c r="E282" s="237"/>
      <c r="F282" s="112"/>
      <c r="G282" s="305"/>
      <c r="H282" s="305"/>
      <c r="I282" s="305"/>
      <c r="J282" s="305"/>
      <c r="K282" s="305"/>
      <c r="L282" s="305"/>
      <c r="M282" s="305"/>
      <c r="N282" s="305"/>
      <c r="O282" s="305"/>
      <c r="P282" s="305"/>
      <c r="Q282" s="305"/>
      <c r="R282" s="305"/>
      <c r="S282" s="305"/>
      <c r="T282" s="305"/>
      <c r="U282" s="305"/>
      <c r="V282" s="305"/>
      <c r="W282" s="305"/>
      <c r="X282" s="305"/>
      <c r="Y282" s="305"/>
      <c r="Z282" s="305"/>
      <c r="AA282" s="305"/>
      <c r="AB282" s="305"/>
      <c r="AC282" s="237"/>
      <c r="AD282" s="285"/>
      <c r="AE282" s="277"/>
      <c r="AF282" s="277"/>
      <c r="AG282" s="277"/>
      <c r="AH282" s="277"/>
      <c r="AI282" s="238"/>
    </row>
    <row r="1048232" spans="7:7" ht="20.25" x14ac:dyDescent="0.25">
      <c r="G1048232" s="7" t="s">
        <v>75</v>
      </c>
    </row>
    <row r="1048233" spans="7:7" ht="20.25" x14ac:dyDescent="0.25">
      <c r="G1048233" s="7" t="s">
        <v>76</v>
      </c>
    </row>
    <row r="1048234" spans="7:7" ht="20.25" x14ac:dyDescent="0.25">
      <c r="G1048234" s="7" t="s">
        <v>83</v>
      </c>
    </row>
    <row r="1048235" spans="7:7" ht="20.25" x14ac:dyDescent="0.25">
      <c r="G1048235" s="7" t="s">
        <v>84</v>
      </c>
    </row>
    <row r="1048236" spans="7:7" ht="20.25" x14ac:dyDescent="0.25">
      <c r="G1048236" s="7" t="s">
        <v>85</v>
      </c>
    </row>
    <row r="1048237" spans="7:7" ht="20.25" x14ac:dyDescent="0.25">
      <c r="G1048237" s="7" t="s">
        <v>86</v>
      </c>
    </row>
    <row r="1048238" spans="7:7" ht="20.25" x14ac:dyDescent="0.25">
      <c r="G1048238" s="7" t="s">
        <v>87</v>
      </c>
    </row>
    <row r="1048239" spans="7:7" ht="20.25" x14ac:dyDescent="0.25">
      <c r="G1048239" s="7" t="s">
        <v>106</v>
      </c>
    </row>
    <row r="1048240" spans="7:7" ht="20.25" x14ac:dyDescent="0.25">
      <c r="G1048240" s="7" t="s">
        <v>88</v>
      </c>
    </row>
    <row r="1048241" spans="7:7" ht="20.25" x14ac:dyDescent="0.25">
      <c r="G1048241" s="7" t="s">
        <v>89</v>
      </c>
    </row>
    <row r="1048242" spans="7:7" ht="20.25" x14ac:dyDescent="0.25">
      <c r="G1048242" s="7" t="s">
        <v>97</v>
      </c>
    </row>
    <row r="1048243" spans="7:7" ht="20.25" x14ac:dyDescent="0.25">
      <c r="G1048243" s="7" t="s">
        <v>90</v>
      </c>
    </row>
    <row r="1048244" spans="7:7" ht="20.25" x14ac:dyDescent="0.25">
      <c r="G1048244" s="7" t="s">
        <v>91</v>
      </c>
    </row>
    <row r="1048245" spans="7:7" ht="20.25" x14ac:dyDescent="0.25">
      <c r="G1048245" s="7" t="s">
        <v>92</v>
      </c>
    </row>
    <row r="1048246" spans="7:7" ht="20.25" x14ac:dyDescent="0.25">
      <c r="G1048246" s="7" t="s">
        <v>93</v>
      </c>
    </row>
    <row r="1048247" spans="7:7" ht="20.25" x14ac:dyDescent="0.25">
      <c r="G1048247" s="7" t="s">
        <v>94</v>
      </c>
    </row>
    <row r="1048248" spans="7:7" ht="20.25" x14ac:dyDescent="0.25">
      <c r="G1048248" s="7" t="s">
        <v>95</v>
      </c>
    </row>
    <row r="1048249" spans="7:7" ht="20.25" x14ac:dyDescent="0.25">
      <c r="G1048249" s="7" t="s">
        <v>96</v>
      </c>
    </row>
  </sheetData>
  <mergeCells count="929">
    <mergeCell ref="AI211:AI217"/>
    <mergeCell ref="N211:N215"/>
    <mergeCell ref="X211:X217"/>
    <mergeCell ref="Y211:Y217"/>
    <mergeCell ref="Z211:Z217"/>
    <mergeCell ref="AA211:AA217"/>
    <mergeCell ref="AB211:AB217"/>
    <mergeCell ref="G211:G217"/>
    <mergeCell ref="H211:H217"/>
    <mergeCell ref="I211:I217"/>
    <mergeCell ref="J211:J217"/>
    <mergeCell ref="K211:K217"/>
    <mergeCell ref="L211:L217"/>
    <mergeCell ref="AH206:AH208"/>
    <mergeCell ref="F207:F208"/>
    <mergeCell ref="B209:B210"/>
    <mergeCell ref="F209:F210"/>
    <mergeCell ref="G209:G210"/>
    <mergeCell ref="AA200:AA210"/>
    <mergeCell ref="AB200:AB210"/>
    <mergeCell ref="AD200:AD210"/>
    <mergeCell ref="B216:B217"/>
    <mergeCell ref="AD211:AD217"/>
    <mergeCell ref="AE211:AE215"/>
    <mergeCell ref="AF211:AF215"/>
    <mergeCell ref="AG211:AG215"/>
    <mergeCell ref="AH211:AH215"/>
    <mergeCell ref="J200:J210"/>
    <mergeCell ref="K200:K210"/>
    <mergeCell ref="L200:L210"/>
    <mergeCell ref="X200:X210"/>
    <mergeCell ref="Y200:Y210"/>
    <mergeCell ref="Z200:Z210"/>
    <mergeCell ref="AE206:AE208"/>
    <mergeCell ref="AF206:AF208"/>
    <mergeCell ref="AG206:AG208"/>
    <mergeCell ref="AI196:AI199"/>
    <mergeCell ref="J196:J199"/>
    <mergeCell ref="K196:K199"/>
    <mergeCell ref="L196:L199"/>
    <mergeCell ref="M196:M199"/>
    <mergeCell ref="X196:X199"/>
    <mergeCell ref="Y196:Y199"/>
    <mergeCell ref="A200:A217"/>
    <mergeCell ref="C200:C210"/>
    <mergeCell ref="D200:D210"/>
    <mergeCell ref="E200:E210"/>
    <mergeCell ref="H200:H210"/>
    <mergeCell ref="I200:I210"/>
    <mergeCell ref="B211:B215"/>
    <mergeCell ref="C211:C217"/>
    <mergeCell ref="D211:D217"/>
    <mergeCell ref="E211:E217"/>
    <mergeCell ref="AI200:AI210"/>
    <mergeCell ref="B201:B203"/>
    <mergeCell ref="AG201:AG203"/>
    <mergeCell ref="B204:B205"/>
    <mergeCell ref="G204:G205"/>
    <mergeCell ref="B206:B208"/>
    <mergeCell ref="G206:G208"/>
    <mergeCell ref="Z196:Z199"/>
    <mergeCell ref="AA196:AA199"/>
    <mergeCell ref="AB196:AB199"/>
    <mergeCell ref="AC196:AC199"/>
    <mergeCell ref="AD196:AD199"/>
    <mergeCell ref="X194:X195"/>
    <mergeCell ref="Y194:Y195"/>
    <mergeCell ref="Z194:Z195"/>
    <mergeCell ref="AA194:AA195"/>
    <mergeCell ref="AB194:AB195"/>
    <mergeCell ref="AC194:AC195"/>
    <mergeCell ref="AI194:AI195"/>
    <mergeCell ref="E192:E193"/>
    <mergeCell ref="G192:G193"/>
    <mergeCell ref="H192:H193"/>
    <mergeCell ref="I192:I193"/>
    <mergeCell ref="A196:B199"/>
    <mergeCell ref="C196:C199"/>
    <mergeCell ref="D196:D199"/>
    <mergeCell ref="E196:E199"/>
    <mergeCell ref="H196:H199"/>
    <mergeCell ref="I196:I199"/>
    <mergeCell ref="F197:F198"/>
    <mergeCell ref="AI192:AI193"/>
    <mergeCell ref="C194:C195"/>
    <mergeCell ref="D194:D195"/>
    <mergeCell ref="E194:E195"/>
    <mergeCell ref="G194:G195"/>
    <mergeCell ref="H194:H195"/>
    <mergeCell ref="Y192:Y193"/>
    <mergeCell ref="Z192:Z193"/>
    <mergeCell ref="AA192:AA193"/>
    <mergeCell ref="AB192:AB193"/>
    <mergeCell ref="AC192:AC193"/>
    <mergeCell ref="AD192:AD193"/>
    <mergeCell ref="AE192:AE193"/>
    <mergeCell ref="AF192:AF193"/>
    <mergeCell ref="AG192:AG193"/>
    <mergeCell ref="AH192:AH193"/>
    <mergeCell ref="X192:X193"/>
    <mergeCell ref="C192:C193"/>
    <mergeCell ref="D192:D193"/>
    <mergeCell ref="AF194:AF195"/>
    <mergeCell ref="AG194:AG195"/>
    <mergeCell ref="AH194:AH195"/>
    <mergeCell ref="J192:J193"/>
    <mergeCell ref="K192:K193"/>
    <mergeCell ref="L192:L193"/>
    <mergeCell ref="M192:M193"/>
    <mergeCell ref="N192:N193"/>
    <mergeCell ref="AD194:AD195"/>
    <mergeCell ref="AE194:AE195"/>
    <mergeCell ref="I194:I195"/>
    <mergeCell ref="J194:J195"/>
    <mergeCell ref="K194:K195"/>
    <mergeCell ref="L194:L195"/>
    <mergeCell ref="M194:M195"/>
    <mergeCell ref="N194:N195"/>
    <mergeCell ref="AI189:AI191"/>
    <mergeCell ref="AE190:AE191"/>
    <mergeCell ref="AF190:AF191"/>
    <mergeCell ref="M189:M191"/>
    <mergeCell ref="N189:N191"/>
    <mergeCell ref="X189:X191"/>
    <mergeCell ref="Y189:Y191"/>
    <mergeCell ref="Z189:Z191"/>
    <mergeCell ref="AA189:AA191"/>
    <mergeCell ref="AB189:AB191"/>
    <mergeCell ref="AC189:AC191"/>
    <mergeCell ref="AD189:AD191"/>
    <mergeCell ref="AG189:AG191"/>
    <mergeCell ref="AH189:AH191"/>
    <mergeCell ref="AC187:AC188"/>
    <mergeCell ref="AD187:AD188"/>
    <mergeCell ref="AE187:AE188"/>
    <mergeCell ref="AG187:AG188"/>
    <mergeCell ref="AH187:AH188"/>
    <mergeCell ref="M187:M188"/>
    <mergeCell ref="N187:N188"/>
    <mergeCell ref="X187:X188"/>
    <mergeCell ref="Y187:Y188"/>
    <mergeCell ref="Z187:Z188"/>
    <mergeCell ref="AA187:AA188"/>
    <mergeCell ref="D189:D191"/>
    <mergeCell ref="E189:E191"/>
    <mergeCell ref="G189:G191"/>
    <mergeCell ref="H189:H191"/>
    <mergeCell ref="I189:I191"/>
    <mergeCell ref="J189:J191"/>
    <mergeCell ref="K189:K191"/>
    <mergeCell ref="L189:L191"/>
    <mergeCell ref="AB187:AB188"/>
    <mergeCell ref="AI185:AI186"/>
    <mergeCell ref="A187:B195"/>
    <mergeCell ref="C187:C188"/>
    <mergeCell ref="D187:D188"/>
    <mergeCell ref="E187:E188"/>
    <mergeCell ref="H187:H188"/>
    <mergeCell ref="I187:I188"/>
    <mergeCell ref="J187:J188"/>
    <mergeCell ref="K187:K188"/>
    <mergeCell ref="L187:L188"/>
    <mergeCell ref="Y185:Y186"/>
    <mergeCell ref="Z185:Z186"/>
    <mergeCell ref="AA185:AA186"/>
    <mergeCell ref="AB185:AB186"/>
    <mergeCell ref="AC185:AC186"/>
    <mergeCell ref="AD185:AD186"/>
    <mergeCell ref="K185:K186"/>
    <mergeCell ref="L185:L186"/>
    <mergeCell ref="M185:M186"/>
    <mergeCell ref="U185:U186"/>
    <mergeCell ref="V185:V186"/>
    <mergeCell ref="X185:X186"/>
    <mergeCell ref="AI187:AI188"/>
    <mergeCell ref="C189:C191"/>
    <mergeCell ref="C185:C186"/>
    <mergeCell ref="D185:D186"/>
    <mergeCell ref="E185:E186"/>
    <mergeCell ref="H185:H186"/>
    <mergeCell ref="I185:I186"/>
    <mergeCell ref="J185:J186"/>
    <mergeCell ref="V179:V184"/>
    <mergeCell ref="X179:X184"/>
    <mergeCell ref="Y179:Y184"/>
    <mergeCell ref="I179:I184"/>
    <mergeCell ref="J179:J184"/>
    <mergeCell ref="K179:K184"/>
    <mergeCell ref="L179:L184"/>
    <mergeCell ref="M179:M184"/>
    <mergeCell ref="U179:U184"/>
    <mergeCell ref="AD173:AD178"/>
    <mergeCell ref="AI173:AI178"/>
    <mergeCell ref="F174:F175"/>
    <mergeCell ref="C179:C184"/>
    <mergeCell ref="D179:D184"/>
    <mergeCell ref="E179:E184"/>
    <mergeCell ref="F179:F180"/>
    <mergeCell ref="H179:H184"/>
    <mergeCell ref="U173:U178"/>
    <mergeCell ref="V173:V178"/>
    <mergeCell ref="X173:X178"/>
    <mergeCell ref="Y173:Y178"/>
    <mergeCell ref="Z173:Z178"/>
    <mergeCell ref="AA173:AA178"/>
    <mergeCell ref="AC179:AC184"/>
    <mergeCell ref="AD179:AD184"/>
    <mergeCell ref="AI179:AI184"/>
    <mergeCell ref="F181:F182"/>
    <mergeCell ref="Z179:Z184"/>
    <mergeCell ref="AA179:AA184"/>
    <mergeCell ref="AB179:AB184"/>
    <mergeCell ref="AI170:AI172"/>
    <mergeCell ref="C173:C178"/>
    <mergeCell ref="D173:D178"/>
    <mergeCell ref="E173:E178"/>
    <mergeCell ref="H173:H178"/>
    <mergeCell ref="I173:I178"/>
    <mergeCell ref="J173:J178"/>
    <mergeCell ref="K173:K178"/>
    <mergeCell ref="L173:L178"/>
    <mergeCell ref="M173:M178"/>
    <mergeCell ref="Y170:Y172"/>
    <mergeCell ref="Z170:Z172"/>
    <mergeCell ref="AA170:AA172"/>
    <mergeCell ref="AB170:AB172"/>
    <mergeCell ref="AC170:AC172"/>
    <mergeCell ref="AD170:AD172"/>
    <mergeCell ref="K170:K172"/>
    <mergeCell ref="L170:L172"/>
    <mergeCell ref="M170:M172"/>
    <mergeCell ref="U170:U172"/>
    <mergeCell ref="V170:V172"/>
    <mergeCell ref="X170:X172"/>
    <mergeCell ref="AB173:AB178"/>
    <mergeCell ref="AC173:AC178"/>
    <mergeCell ref="Z163:Z169"/>
    <mergeCell ref="AA163:AA169"/>
    <mergeCell ref="AB163:AB169"/>
    <mergeCell ref="I163:I169"/>
    <mergeCell ref="J163:J169"/>
    <mergeCell ref="K163:K169"/>
    <mergeCell ref="L163:L169"/>
    <mergeCell ref="M163:M169"/>
    <mergeCell ref="U163:U169"/>
    <mergeCell ref="C170:C172"/>
    <mergeCell ref="D170:D172"/>
    <mergeCell ref="E170:E172"/>
    <mergeCell ref="H170:H172"/>
    <mergeCell ref="I170:I172"/>
    <mergeCell ref="J170:J172"/>
    <mergeCell ref="V163:V169"/>
    <mergeCell ref="X163:X169"/>
    <mergeCell ref="Y163:Y169"/>
    <mergeCell ref="AI160:AI162"/>
    <mergeCell ref="G161:G162"/>
    <mergeCell ref="C163:C169"/>
    <mergeCell ref="D163:D169"/>
    <mergeCell ref="E163:E169"/>
    <mergeCell ref="F163:F164"/>
    <mergeCell ref="G163:G165"/>
    <mergeCell ref="H163:H169"/>
    <mergeCell ref="V160:V162"/>
    <mergeCell ref="X160:X162"/>
    <mergeCell ref="Y160:Y162"/>
    <mergeCell ref="Z160:Z162"/>
    <mergeCell ref="AA160:AA162"/>
    <mergeCell ref="AB160:AB162"/>
    <mergeCell ref="I160:I162"/>
    <mergeCell ref="J160:J162"/>
    <mergeCell ref="K160:K162"/>
    <mergeCell ref="L160:L162"/>
    <mergeCell ref="M160:M162"/>
    <mergeCell ref="U160:U162"/>
    <mergeCell ref="AC163:AC169"/>
    <mergeCell ref="AD163:AD169"/>
    <mergeCell ref="AI163:AI169"/>
    <mergeCell ref="G166:G169"/>
    <mergeCell ref="C160:C162"/>
    <mergeCell ref="D160:D162"/>
    <mergeCell ref="E160:E162"/>
    <mergeCell ref="H160:H162"/>
    <mergeCell ref="Z154:Z159"/>
    <mergeCell ref="AA154:AA159"/>
    <mergeCell ref="AB154:AB159"/>
    <mergeCell ref="AC160:AC162"/>
    <mergeCell ref="AD160:AD162"/>
    <mergeCell ref="AC154:AC159"/>
    <mergeCell ref="AD154:AD159"/>
    <mergeCell ref="C149:C153"/>
    <mergeCell ref="D149:D153"/>
    <mergeCell ref="E149:E153"/>
    <mergeCell ref="H149:H153"/>
    <mergeCell ref="I149:I153"/>
    <mergeCell ref="J149:J153"/>
    <mergeCell ref="AI154:AI159"/>
    <mergeCell ref="L154:L159"/>
    <mergeCell ref="M154:M159"/>
    <mergeCell ref="U154:U159"/>
    <mergeCell ref="V154:V159"/>
    <mergeCell ref="X154:X159"/>
    <mergeCell ref="Y154:Y159"/>
    <mergeCell ref="C154:C159"/>
    <mergeCell ref="D154:D159"/>
    <mergeCell ref="E154:E159"/>
    <mergeCell ref="G154:G155"/>
    <mergeCell ref="H154:H159"/>
    <mergeCell ref="I154:I159"/>
    <mergeCell ref="J154:J159"/>
    <mergeCell ref="K154:K159"/>
    <mergeCell ref="G157:G159"/>
    <mergeCell ref="F158:F159"/>
    <mergeCell ref="F146:F147"/>
    <mergeCell ref="M145:M148"/>
    <mergeCell ref="U145:U148"/>
    <mergeCell ref="V145:V148"/>
    <mergeCell ref="X145:X148"/>
    <mergeCell ref="Y145:Y148"/>
    <mergeCell ref="Z145:Z148"/>
    <mergeCell ref="Y149:Y153"/>
    <mergeCell ref="K149:K153"/>
    <mergeCell ref="L149:L153"/>
    <mergeCell ref="M149:M153"/>
    <mergeCell ref="U149:U153"/>
    <mergeCell ref="V149:V153"/>
    <mergeCell ref="X149:X153"/>
    <mergeCell ref="D141:D144"/>
    <mergeCell ref="E141:E144"/>
    <mergeCell ref="H141:H144"/>
    <mergeCell ref="I141:I144"/>
    <mergeCell ref="J141:J144"/>
    <mergeCell ref="AI149:AI153"/>
    <mergeCell ref="F150:F151"/>
    <mergeCell ref="Z149:Z153"/>
    <mergeCell ref="AA149:AA153"/>
    <mergeCell ref="AB149:AB153"/>
    <mergeCell ref="AC149:AC153"/>
    <mergeCell ref="AD149:AD153"/>
    <mergeCell ref="AI141:AI144"/>
    <mergeCell ref="F142:F143"/>
    <mergeCell ref="Z141:Z144"/>
    <mergeCell ref="AA141:AA144"/>
    <mergeCell ref="AB141:AB144"/>
    <mergeCell ref="AC141:AC144"/>
    <mergeCell ref="AD141:AD144"/>
    <mergeCell ref="AA145:AA148"/>
    <mergeCell ref="AB145:AB148"/>
    <mergeCell ref="AC145:AC148"/>
    <mergeCell ref="AD145:AD148"/>
    <mergeCell ref="AI145:AI148"/>
    <mergeCell ref="AD137:AD140"/>
    <mergeCell ref="AI137:AI140"/>
    <mergeCell ref="L137:L140"/>
    <mergeCell ref="M137:M140"/>
    <mergeCell ref="U137:U140"/>
    <mergeCell ref="V137:V140"/>
    <mergeCell ref="X137:X140"/>
    <mergeCell ref="Y137:Y140"/>
    <mergeCell ref="C145:C148"/>
    <mergeCell ref="D145:D148"/>
    <mergeCell ref="E145:E148"/>
    <mergeCell ref="H145:H148"/>
    <mergeCell ref="I145:I148"/>
    <mergeCell ref="J145:J148"/>
    <mergeCell ref="K145:K148"/>
    <mergeCell ref="L145:L148"/>
    <mergeCell ref="Y141:Y144"/>
    <mergeCell ref="K141:K144"/>
    <mergeCell ref="L141:L144"/>
    <mergeCell ref="M141:M144"/>
    <mergeCell ref="U141:U144"/>
    <mergeCell ref="V141:V144"/>
    <mergeCell ref="X141:X144"/>
    <mergeCell ref="C141:C144"/>
    <mergeCell ref="AI133:AI136"/>
    <mergeCell ref="Y133:Y136"/>
    <mergeCell ref="Z133:Z136"/>
    <mergeCell ref="AA133:AA136"/>
    <mergeCell ref="AB133:AB136"/>
    <mergeCell ref="AC133:AC136"/>
    <mergeCell ref="C137:C140"/>
    <mergeCell ref="D137:D140"/>
    <mergeCell ref="E137:E140"/>
    <mergeCell ref="H137:H140"/>
    <mergeCell ref="I137:I140"/>
    <mergeCell ref="J137:J140"/>
    <mergeCell ref="K137:K140"/>
    <mergeCell ref="X133:X136"/>
    <mergeCell ref="J133:J136"/>
    <mergeCell ref="K133:K136"/>
    <mergeCell ref="L133:L136"/>
    <mergeCell ref="M133:M136"/>
    <mergeCell ref="U133:U136"/>
    <mergeCell ref="V133:V136"/>
    <mergeCell ref="Z137:Z140"/>
    <mergeCell ref="AA137:AA140"/>
    <mergeCell ref="AB137:AB140"/>
    <mergeCell ref="AC137:AC140"/>
    <mergeCell ref="AC128:AC132"/>
    <mergeCell ref="AD128:AD132"/>
    <mergeCell ref="AI128:AI132"/>
    <mergeCell ref="F130:F132"/>
    <mergeCell ref="G130:G131"/>
    <mergeCell ref="C133:C136"/>
    <mergeCell ref="D133:D136"/>
    <mergeCell ref="E133:E136"/>
    <mergeCell ref="H133:H136"/>
    <mergeCell ref="I133:I136"/>
    <mergeCell ref="V128:V132"/>
    <mergeCell ref="X128:X132"/>
    <mergeCell ref="Y128:Y132"/>
    <mergeCell ref="Z128:Z132"/>
    <mergeCell ref="AA128:AA132"/>
    <mergeCell ref="AB128:AB132"/>
    <mergeCell ref="I128:I132"/>
    <mergeCell ref="J128:J132"/>
    <mergeCell ref="K128:K132"/>
    <mergeCell ref="L128:L132"/>
    <mergeCell ref="M128:M132"/>
    <mergeCell ref="U128:U132"/>
    <mergeCell ref="F135:F136"/>
    <mergeCell ref="AD133:AD136"/>
    <mergeCell ref="F125:F126"/>
    <mergeCell ref="G125:G126"/>
    <mergeCell ref="C128:C132"/>
    <mergeCell ref="D128:D132"/>
    <mergeCell ref="E128:E132"/>
    <mergeCell ref="H128:H132"/>
    <mergeCell ref="Z124:Z127"/>
    <mergeCell ref="AA124:AA127"/>
    <mergeCell ref="AB124:AB127"/>
    <mergeCell ref="AC124:AC127"/>
    <mergeCell ref="AD124:AD127"/>
    <mergeCell ref="AI124:AI127"/>
    <mergeCell ref="L124:L127"/>
    <mergeCell ref="M124:M127"/>
    <mergeCell ref="U124:U127"/>
    <mergeCell ref="V124:V127"/>
    <mergeCell ref="X124:X127"/>
    <mergeCell ref="Y124:Y127"/>
    <mergeCell ref="X118:X121"/>
    <mergeCell ref="Y118:Y121"/>
    <mergeCell ref="AD122:AD123"/>
    <mergeCell ref="AI122:AI123"/>
    <mergeCell ref="A124:B186"/>
    <mergeCell ref="C124:C127"/>
    <mergeCell ref="D124:D127"/>
    <mergeCell ref="E124:E127"/>
    <mergeCell ref="H124:H127"/>
    <mergeCell ref="I124:I127"/>
    <mergeCell ref="J124:J127"/>
    <mergeCell ref="K124:K127"/>
    <mergeCell ref="H122:H123"/>
    <mergeCell ref="J122:J123"/>
    <mergeCell ref="L122:L123"/>
    <mergeCell ref="X122:X123"/>
    <mergeCell ref="Z122:Z123"/>
    <mergeCell ref="AB122:AB123"/>
    <mergeCell ref="A122:B123"/>
    <mergeCell ref="C122:C123"/>
    <mergeCell ref="D122:D123"/>
    <mergeCell ref="E122:E123"/>
    <mergeCell ref="F122:F123"/>
    <mergeCell ref="G122:G123"/>
    <mergeCell ref="AD114:AD117"/>
    <mergeCell ref="AI114:AI117"/>
    <mergeCell ref="N116:N117"/>
    <mergeCell ref="C118:C121"/>
    <mergeCell ref="D118:D121"/>
    <mergeCell ref="E118:E121"/>
    <mergeCell ref="H118:H121"/>
    <mergeCell ref="I118:I121"/>
    <mergeCell ref="K114:K117"/>
    <mergeCell ref="L114:L117"/>
    <mergeCell ref="M114:M117"/>
    <mergeCell ref="X114:X117"/>
    <mergeCell ref="Y114:Y117"/>
    <mergeCell ref="Z114:Z117"/>
    <mergeCell ref="Z118:Z121"/>
    <mergeCell ref="AA118:AA121"/>
    <mergeCell ref="AB118:AB121"/>
    <mergeCell ref="AD118:AD121"/>
    <mergeCell ref="AI118:AI121"/>
    <mergeCell ref="N119:N120"/>
    <mergeCell ref="J118:J121"/>
    <mergeCell ref="K118:K121"/>
    <mergeCell ref="L118:L121"/>
    <mergeCell ref="M118:M121"/>
    <mergeCell ref="AA111:AA113"/>
    <mergeCell ref="AB111:AB113"/>
    <mergeCell ref="AD111:AD113"/>
    <mergeCell ref="AI111:AI113"/>
    <mergeCell ref="C114:C117"/>
    <mergeCell ref="D114:D117"/>
    <mergeCell ref="E114:E117"/>
    <mergeCell ref="H114:H117"/>
    <mergeCell ref="I114:I117"/>
    <mergeCell ref="J114:J117"/>
    <mergeCell ref="K111:K113"/>
    <mergeCell ref="L111:L113"/>
    <mergeCell ref="M111:M113"/>
    <mergeCell ref="X111:X113"/>
    <mergeCell ref="Y111:Y113"/>
    <mergeCell ref="Z111:Z113"/>
    <mergeCell ref="C111:C113"/>
    <mergeCell ref="D111:D113"/>
    <mergeCell ref="E111:E113"/>
    <mergeCell ref="H111:H113"/>
    <mergeCell ref="I111:I113"/>
    <mergeCell ref="J111:J113"/>
    <mergeCell ref="AA114:AA117"/>
    <mergeCell ref="AB114:AB117"/>
    <mergeCell ref="AB107:AB110"/>
    <mergeCell ref="AD107:AD110"/>
    <mergeCell ref="AI107:AI109"/>
    <mergeCell ref="G109:G110"/>
    <mergeCell ref="N109:N110"/>
    <mergeCell ref="K107:K110"/>
    <mergeCell ref="L107:L110"/>
    <mergeCell ref="M107:M110"/>
    <mergeCell ref="X107:X110"/>
    <mergeCell ref="Y107:Y110"/>
    <mergeCell ref="Z107:Z110"/>
    <mergeCell ref="AH104:AH106"/>
    <mergeCell ref="AI104:AI106"/>
    <mergeCell ref="F105:F106"/>
    <mergeCell ref="A107:B121"/>
    <mergeCell ref="C107:C110"/>
    <mergeCell ref="D107:D110"/>
    <mergeCell ref="E107:E110"/>
    <mergeCell ref="H107:H110"/>
    <mergeCell ref="I107:I110"/>
    <mergeCell ref="J107:J110"/>
    <mergeCell ref="Z104:Z106"/>
    <mergeCell ref="AB104:AB106"/>
    <mergeCell ref="AD104:AD106"/>
    <mergeCell ref="AE104:AE106"/>
    <mergeCell ref="AF104:AF106"/>
    <mergeCell ref="AG104:AG106"/>
    <mergeCell ref="H104:H106"/>
    <mergeCell ref="I104:I106"/>
    <mergeCell ref="J104:J106"/>
    <mergeCell ref="L104:L106"/>
    <mergeCell ref="X104:X106"/>
    <mergeCell ref="Y104:Y106"/>
    <mergeCell ref="A86:B106"/>
    <mergeCell ref="AA107:AA110"/>
    <mergeCell ref="AE100:AE103"/>
    <mergeCell ref="AF100:AF103"/>
    <mergeCell ref="AG100:AG103"/>
    <mergeCell ref="AH100:AH103"/>
    <mergeCell ref="AI100:AI103"/>
    <mergeCell ref="G101:G103"/>
    <mergeCell ref="L100:L103"/>
    <mergeCell ref="X100:X103"/>
    <mergeCell ref="Y100:Y103"/>
    <mergeCell ref="Z100:Z103"/>
    <mergeCell ref="AB100:AB103"/>
    <mergeCell ref="AD100:AD103"/>
    <mergeCell ref="Y97:Y99"/>
    <mergeCell ref="Z97:Z99"/>
    <mergeCell ref="AB97:AB99"/>
    <mergeCell ref="AD97:AD99"/>
    <mergeCell ref="C100:C101"/>
    <mergeCell ref="D100:D103"/>
    <mergeCell ref="E100:E103"/>
    <mergeCell ref="H100:H103"/>
    <mergeCell ref="I100:I103"/>
    <mergeCell ref="J100:J103"/>
    <mergeCell ref="C102:C104"/>
    <mergeCell ref="F102:F103"/>
    <mergeCell ref="D104:D106"/>
    <mergeCell ref="E104:E106"/>
    <mergeCell ref="C97:C99"/>
    <mergeCell ref="D97:D99"/>
    <mergeCell ref="E97:E99"/>
    <mergeCell ref="F97:F98"/>
    <mergeCell ref="H97:H99"/>
    <mergeCell ref="I97:I99"/>
    <mergeCell ref="J97:J99"/>
    <mergeCell ref="L97:L99"/>
    <mergeCell ref="X97:X99"/>
    <mergeCell ref="AE91:AE93"/>
    <mergeCell ref="AF91:AF93"/>
    <mergeCell ref="AG91:AG93"/>
    <mergeCell ref="AH91:AH93"/>
    <mergeCell ref="AI91:AI93"/>
    <mergeCell ref="C94:C96"/>
    <mergeCell ref="D94:D96"/>
    <mergeCell ref="E94:E96"/>
    <mergeCell ref="H94:H96"/>
    <mergeCell ref="I94:I96"/>
    <mergeCell ref="L91:L93"/>
    <mergeCell ref="X91:X93"/>
    <mergeCell ref="Y91:Y93"/>
    <mergeCell ref="Z91:Z93"/>
    <mergeCell ref="AB91:AB93"/>
    <mergeCell ref="AD91:AD93"/>
    <mergeCell ref="AD94:AD96"/>
    <mergeCell ref="J94:J96"/>
    <mergeCell ref="L94:L96"/>
    <mergeCell ref="X94:X96"/>
    <mergeCell ref="Y94:Y96"/>
    <mergeCell ref="Z94:Z96"/>
    <mergeCell ref="AB94:AB96"/>
    <mergeCell ref="AD86:AD90"/>
    <mergeCell ref="F87:F89"/>
    <mergeCell ref="G87:G89"/>
    <mergeCell ref="C91:C93"/>
    <mergeCell ref="D91:D93"/>
    <mergeCell ref="E91:E93"/>
    <mergeCell ref="G91:G92"/>
    <mergeCell ref="H91:H93"/>
    <mergeCell ref="I91:I93"/>
    <mergeCell ref="J91:J93"/>
    <mergeCell ref="J86:J90"/>
    <mergeCell ref="L86:L90"/>
    <mergeCell ref="X86:X90"/>
    <mergeCell ref="Y86:Y90"/>
    <mergeCell ref="Z86:Z90"/>
    <mergeCell ref="AB86:AB90"/>
    <mergeCell ref="C86:C90"/>
    <mergeCell ref="D86:D90"/>
    <mergeCell ref="E86:E90"/>
    <mergeCell ref="H86:H90"/>
    <mergeCell ref="I86:I90"/>
    <mergeCell ref="AI79:AI85"/>
    <mergeCell ref="AB73:AB78"/>
    <mergeCell ref="AD73:AD78"/>
    <mergeCell ref="AI73:AI78"/>
    <mergeCell ref="A79:B85"/>
    <mergeCell ref="C79:C85"/>
    <mergeCell ref="D79:D85"/>
    <mergeCell ref="E79:E85"/>
    <mergeCell ref="G79:G85"/>
    <mergeCell ref="H79:H85"/>
    <mergeCell ref="J79:J85"/>
    <mergeCell ref="F82:F83"/>
    <mergeCell ref="AE82:AE83"/>
    <mergeCell ref="AF82:AF83"/>
    <mergeCell ref="AG82:AG83"/>
    <mergeCell ref="AH82:AH83"/>
    <mergeCell ref="F84:F85"/>
    <mergeCell ref="L79:L85"/>
    <mergeCell ref="X79:X85"/>
    <mergeCell ref="Z79:Z85"/>
    <mergeCell ref="AB79:AB85"/>
    <mergeCell ref="AD79:AD85"/>
    <mergeCell ref="A73:B78"/>
    <mergeCell ref="C73:C78"/>
    <mergeCell ref="D73:D78"/>
    <mergeCell ref="E73:E78"/>
    <mergeCell ref="H73:H78"/>
    <mergeCell ref="J73:J78"/>
    <mergeCell ref="L73:L78"/>
    <mergeCell ref="X73:X78"/>
    <mergeCell ref="Z73:Z78"/>
    <mergeCell ref="L64:L68"/>
    <mergeCell ref="X64:X68"/>
    <mergeCell ref="Z64:Z68"/>
    <mergeCell ref="AB64:AB68"/>
    <mergeCell ref="AI64:AI68"/>
    <mergeCell ref="AD65:AD68"/>
    <mergeCell ref="A64:B72"/>
    <mergeCell ref="C64:C68"/>
    <mergeCell ref="D64:D68"/>
    <mergeCell ref="E64:E68"/>
    <mergeCell ref="H64:H68"/>
    <mergeCell ref="J64:J68"/>
    <mergeCell ref="C69:C72"/>
    <mergeCell ref="D69:D72"/>
    <mergeCell ref="E69:E72"/>
    <mergeCell ref="H69:H72"/>
    <mergeCell ref="AI69:AI72"/>
    <mergeCell ref="J69:J72"/>
    <mergeCell ref="L69:L72"/>
    <mergeCell ref="X69:X72"/>
    <mergeCell ref="Z69:Z72"/>
    <mergeCell ref="AB69:AB72"/>
    <mergeCell ref="AD69:AD72"/>
    <mergeCell ref="AF62:AF63"/>
    <mergeCell ref="AG62:AG63"/>
    <mergeCell ref="AH62:AH63"/>
    <mergeCell ref="AI62:AI63"/>
    <mergeCell ref="H62:H63"/>
    <mergeCell ref="J62:J63"/>
    <mergeCell ref="L62:L63"/>
    <mergeCell ref="X62:X63"/>
    <mergeCell ref="Z62:Z63"/>
    <mergeCell ref="AB62:AB63"/>
    <mergeCell ref="AE59:AE61"/>
    <mergeCell ref="AF59:AF61"/>
    <mergeCell ref="AG59:AG61"/>
    <mergeCell ref="AH59:AH61"/>
    <mergeCell ref="AI59:AI61"/>
    <mergeCell ref="C62:C63"/>
    <mergeCell ref="D62:D63"/>
    <mergeCell ref="E62:E63"/>
    <mergeCell ref="F62:F63"/>
    <mergeCell ref="G62:G63"/>
    <mergeCell ref="J59:J61"/>
    <mergeCell ref="L59:L61"/>
    <mergeCell ref="X59:X61"/>
    <mergeCell ref="Z59:Z61"/>
    <mergeCell ref="AB59:AB61"/>
    <mergeCell ref="AD59:AD61"/>
    <mergeCell ref="C59:C61"/>
    <mergeCell ref="D59:D61"/>
    <mergeCell ref="E59:E61"/>
    <mergeCell ref="F59:F60"/>
    <mergeCell ref="G59:G61"/>
    <mergeCell ref="H59:H61"/>
    <mergeCell ref="AD62:AD63"/>
    <mergeCell ref="AE62:AE63"/>
    <mergeCell ref="AI52:AI57"/>
    <mergeCell ref="N53:N54"/>
    <mergeCell ref="AE53:AE54"/>
    <mergeCell ref="AF53:AF54"/>
    <mergeCell ref="AG53:AG54"/>
    <mergeCell ref="C52:C57"/>
    <mergeCell ref="D52:D57"/>
    <mergeCell ref="E52:E57"/>
    <mergeCell ref="G52:G57"/>
    <mergeCell ref="H52:H57"/>
    <mergeCell ref="J52:J57"/>
    <mergeCell ref="AH53:AH54"/>
    <mergeCell ref="N55:N56"/>
    <mergeCell ref="AE55:AE56"/>
    <mergeCell ref="AF55:AF56"/>
    <mergeCell ref="AG55:AG56"/>
    <mergeCell ref="AH55:AH56"/>
    <mergeCell ref="L52:L57"/>
    <mergeCell ref="X52:X57"/>
    <mergeCell ref="Z52:Z57"/>
    <mergeCell ref="AB52:AB57"/>
    <mergeCell ref="AD52:AD57"/>
    <mergeCell ref="AD44:AD51"/>
    <mergeCell ref="AE44:AE45"/>
    <mergeCell ref="AF44:AF45"/>
    <mergeCell ref="AG44:AG45"/>
    <mergeCell ref="AH44:AH45"/>
    <mergeCell ref="AI44:AI51"/>
    <mergeCell ref="H44:H51"/>
    <mergeCell ref="J44:J51"/>
    <mergeCell ref="L44:L51"/>
    <mergeCell ref="X44:X51"/>
    <mergeCell ref="Z44:Z51"/>
    <mergeCell ref="AB44:AB51"/>
    <mergeCell ref="N48:N51"/>
    <mergeCell ref="A44:B63"/>
    <mergeCell ref="C44:C51"/>
    <mergeCell ref="D44:D51"/>
    <mergeCell ref="E44:E51"/>
    <mergeCell ref="G44:G51"/>
    <mergeCell ref="L41:L43"/>
    <mergeCell ref="N41:N42"/>
    <mergeCell ref="X41:X43"/>
    <mergeCell ref="Z41:Z43"/>
    <mergeCell ref="X38:X40"/>
    <mergeCell ref="Z38:Z40"/>
    <mergeCell ref="AB38:AB40"/>
    <mergeCell ref="AD38:AD40"/>
    <mergeCell ref="AI38:AI40"/>
    <mergeCell ref="C41:C43"/>
    <mergeCell ref="D41:D43"/>
    <mergeCell ref="E41:E43"/>
    <mergeCell ref="H41:H43"/>
    <mergeCell ref="J41:J43"/>
    <mergeCell ref="C38:C40"/>
    <mergeCell ref="D38:D40"/>
    <mergeCell ref="E38:E40"/>
    <mergeCell ref="H38:H40"/>
    <mergeCell ref="J38:J40"/>
    <mergeCell ref="L38:L40"/>
    <mergeCell ref="AE41:AE42"/>
    <mergeCell ref="AF41:AF42"/>
    <mergeCell ref="AG41:AG42"/>
    <mergeCell ref="AH41:AH42"/>
    <mergeCell ref="AI41:AI42"/>
    <mergeCell ref="AB41:AB43"/>
    <mergeCell ref="AD41:AD43"/>
    <mergeCell ref="N35:N37"/>
    <mergeCell ref="X35:X37"/>
    <mergeCell ref="Z35:Z37"/>
    <mergeCell ref="AB35:AB37"/>
    <mergeCell ref="AD35:AD37"/>
    <mergeCell ref="AI35:AI37"/>
    <mergeCell ref="C35:C37"/>
    <mergeCell ref="D35:D37"/>
    <mergeCell ref="E35:E37"/>
    <mergeCell ref="H35:H37"/>
    <mergeCell ref="J35:J37"/>
    <mergeCell ref="L35:L37"/>
    <mergeCell ref="E32:E33"/>
    <mergeCell ref="H32:H33"/>
    <mergeCell ref="J32:J33"/>
    <mergeCell ref="AB25:AB28"/>
    <mergeCell ref="AD25:AD28"/>
    <mergeCell ref="AI25:AI28"/>
    <mergeCell ref="F27:F28"/>
    <mergeCell ref="C29:C31"/>
    <mergeCell ref="D29:D31"/>
    <mergeCell ref="E29:E31"/>
    <mergeCell ref="H29:H31"/>
    <mergeCell ref="J29:J31"/>
    <mergeCell ref="L29:L31"/>
    <mergeCell ref="L32:L33"/>
    <mergeCell ref="X32:X33"/>
    <mergeCell ref="Z32:Z33"/>
    <mergeCell ref="AB32:AB33"/>
    <mergeCell ref="AD32:AD33"/>
    <mergeCell ref="AI32:AI33"/>
    <mergeCell ref="X29:X31"/>
    <mergeCell ref="Z29:Z31"/>
    <mergeCell ref="AB29:AB31"/>
    <mergeCell ref="AD29:AD31"/>
    <mergeCell ref="AI29:AI31"/>
    <mergeCell ref="AI23:AI24"/>
    <mergeCell ref="A25:B43"/>
    <mergeCell ref="C25:C28"/>
    <mergeCell ref="D25:D28"/>
    <mergeCell ref="E25:E28"/>
    <mergeCell ref="H25:H28"/>
    <mergeCell ref="J25:J28"/>
    <mergeCell ref="L25:L28"/>
    <mergeCell ref="X25:X28"/>
    <mergeCell ref="Z25:Z28"/>
    <mergeCell ref="AB23:AB24"/>
    <mergeCell ref="AD23:AD24"/>
    <mergeCell ref="AE23:AE24"/>
    <mergeCell ref="AF23:AF24"/>
    <mergeCell ref="AG23:AG24"/>
    <mergeCell ref="AH23:AH24"/>
    <mergeCell ref="G23:G24"/>
    <mergeCell ref="H23:H24"/>
    <mergeCell ref="J23:J24"/>
    <mergeCell ref="L23:L24"/>
    <mergeCell ref="X23:X24"/>
    <mergeCell ref="Z23:Z24"/>
    <mergeCell ref="C32:C33"/>
    <mergeCell ref="D32:D33"/>
    <mergeCell ref="A22:B22"/>
    <mergeCell ref="A23:B24"/>
    <mergeCell ref="C23:C24"/>
    <mergeCell ref="D23:D24"/>
    <mergeCell ref="E23:E24"/>
    <mergeCell ref="F23:F24"/>
    <mergeCell ref="L18:L21"/>
    <mergeCell ref="X18:X21"/>
    <mergeCell ref="Z18:Z21"/>
    <mergeCell ref="AB18:AB21"/>
    <mergeCell ref="AD18:AD21"/>
    <mergeCell ref="AI18:AI21"/>
    <mergeCell ref="A18:B21"/>
    <mergeCell ref="C18:C21"/>
    <mergeCell ref="D18:D21"/>
    <mergeCell ref="E18:E21"/>
    <mergeCell ref="H18:H21"/>
    <mergeCell ref="J18:J21"/>
    <mergeCell ref="F20:F21"/>
    <mergeCell ref="AF14:AF17"/>
    <mergeCell ref="AG14:AG17"/>
    <mergeCell ref="AH14:AH17"/>
    <mergeCell ref="AI14:AI17"/>
    <mergeCell ref="F16:F17"/>
    <mergeCell ref="N16:N17"/>
    <mergeCell ref="N14:N15"/>
    <mergeCell ref="X14:X17"/>
    <mergeCell ref="Z14:Z17"/>
    <mergeCell ref="AB14:AB17"/>
    <mergeCell ref="AD14:AD17"/>
    <mergeCell ref="AE14:AE17"/>
    <mergeCell ref="AD9:AD12"/>
    <mergeCell ref="A13:B13"/>
    <mergeCell ref="A14:B17"/>
    <mergeCell ref="C14:C17"/>
    <mergeCell ref="D14:D17"/>
    <mergeCell ref="E14:E17"/>
    <mergeCell ref="F14:F15"/>
    <mergeCell ref="H14:H17"/>
    <mergeCell ref="J14:J17"/>
    <mergeCell ref="L14:L17"/>
    <mergeCell ref="H9:H12"/>
    <mergeCell ref="J9:J12"/>
    <mergeCell ref="L9:L12"/>
    <mergeCell ref="X9:X12"/>
    <mergeCell ref="Z9:Z12"/>
    <mergeCell ref="AB9:AB12"/>
    <mergeCell ref="A9:B12"/>
    <mergeCell ref="C9:C12"/>
    <mergeCell ref="D9:D12"/>
    <mergeCell ref="E9:E12"/>
    <mergeCell ref="F9:F12"/>
    <mergeCell ref="G9:G12"/>
    <mergeCell ref="AH6:AH8"/>
    <mergeCell ref="AI6:AI8"/>
    <mergeCell ref="N6:N8"/>
    <mergeCell ref="O6:P8"/>
    <mergeCell ref="Q6:R8"/>
    <mergeCell ref="S6:T8"/>
    <mergeCell ref="U6:V8"/>
    <mergeCell ref="X6:AC6"/>
    <mergeCell ref="H7:M7"/>
    <mergeCell ref="X7:Y8"/>
    <mergeCell ref="Z7:AA8"/>
    <mergeCell ref="AB7:AC8"/>
    <mergeCell ref="H8:I8"/>
    <mergeCell ref="J8:K8"/>
    <mergeCell ref="L8:M8"/>
    <mergeCell ref="AD6:AD8"/>
    <mergeCell ref="AE6:AE8"/>
    <mergeCell ref="A6:B8"/>
    <mergeCell ref="C6:C8"/>
    <mergeCell ref="D6:D8"/>
    <mergeCell ref="E6:E8"/>
    <mergeCell ref="F6:F8"/>
    <mergeCell ref="G6:G8"/>
    <mergeCell ref="H6:M6"/>
    <mergeCell ref="AF6:AF8"/>
    <mergeCell ref="AG6:AG8"/>
    <mergeCell ref="A2:G2"/>
    <mergeCell ref="H2:AI2"/>
    <mergeCell ref="A3:G3"/>
    <mergeCell ref="H3:AI3"/>
    <mergeCell ref="A4:G4"/>
    <mergeCell ref="H4:AI4"/>
    <mergeCell ref="A5:E5"/>
    <mergeCell ref="F5:AC5"/>
    <mergeCell ref="AD5:AI5"/>
  </mergeCells>
  <conditionalFormatting sqref="T9:T61">
    <cfRule type="containsText" dxfId="525" priority="555" operator="containsText" text="DÉBIL">
      <formula>NOT(ISERROR(SEARCH("DÉBIL",T9)))</formula>
    </cfRule>
    <cfRule type="containsText" dxfId="524" priority="556" operator="containsText" text="MODERADO">
      <formula>NOT(ISERROR(SEARCH("MODERADO",T9)))</formula>
    </cfRule>
    <cfRule type="containsText" dxfId="523" priority="557" operator="containsText" text="FUERTE">
      <formula>NOT(ISERROR(SEARCH("FUERTE",T9)))</formula>
    </cfRule>
    <cfRule type="containsErrors" dxfId="522" priority="558">
      <formula>ISERROR(T9)</formula>
    </cfRule>
  </conditionalFormatting>
  <conditionalFormatting sqref="U15 U19 U26 U30 U35 U39 U43 U50 U53 U59:U60 S14:S61">
    <cfRule type="containsText" priority="550" operator="containsText" text="#¡VALOR!">
      <formula>NOT(ISERROR(SEARCH("#¡VALOR!",S14)))</formula>
    </cfRule>
    <cfRule type="containsText" dxfId="521" priority="551" operator="containsText" text="DÉBIL">
      <formula>NOT(ISERROR(SEARCH("DÉBIL",S14)))</formula>
    </cfRule>
    <cfRule type="containsText" dxfId="520" priority="552" operator="containsText" text="MODERADO">
      <formula>NOT(ISERROR(SEARCH("MODERADO",S14)))</formula>
    </cfRule>
    <cfRule type="containsText" dxfId="519" priority="553" operator="containsText" text="FUERTE">
      <formula>NOT(ISERROR(SEARCH("FUERTE",S14)))</formula>
    </cfRule>
    <cfRule type="containsErrors" dxfId="518" priority="554">
      <formula>ISERROR(S14)</formula>
    </cfRule>
  </conditionalFormatting>
  <conditionalFormatting sqref="U9:U11">
    <cfRule type="containsText" priority="544" operator="containsText" text="#¡VALOR!">
      <formula>NOT(ISERROR(SEARCH("#¡VALOR!",U9)))</formula>
    </cfRule>
    <cfRule type="containsText" dxfId="517" priority="545" operator="containsText" text="DÉBIL">
      <formula>NOT(ISERROR(SEARCH("DÉBIL",U9)))</formula>
    </cfRule>
    <cfRule type="containsText" dxfId="516" priority="546" operator="containsText" text="MODERADO">
      <formula>NOT(ISERROR(SEARCH("MODERADO",U9)))</formula>
    </cfRule>
    <cfRule type="containsText" dxfId="515" priority="547" operator="containsText" text="FUERTE">
      <formula>NOT(ISERROR(SEARCH("FUERTE",U9)))</formula>
    </cfRule>
    <cfRule type="containsErrors" dxfId="514" priority="549">
      <formula>ISERROR(U9)</formula>
    </cfRule>
  </conditionalFormatting>
  <conditionalFormatting sqref="S9:S11">
    <cfRule type="containsText" priority="538" operator="containsText" text="#¡VALOR!">
      <formula>NOT(ISERROR(SEARCH("#¡VALOR!",S9)))</formula>
    </cfRule>
    <cfRule type="containsText" dxfId="513" priority="539" operator="containsText" text="DÉBIL">
      <formula>NOT(ISERROR(SEARCH("DÉBIL",S9)))</formula>
    </cfRule>
    <cfRule type="containsText" dxfId="512" priority="540" operator="containsText" text="MODERADO">
      <formula>NOT(ISERROR(SEARCH("MODERADO",S9)))</formula>
    </cfRule>
    <cfRule type="containsText" dxfId="511" priority="541" operator="containsText" text="FUERTE">
      <formula>NOT(ISERROR(SEARCH("FUERTE",S9)))</formula>
    </cfRule>
    <cfRule type="containsErrors" dxfId="510" priority="543">
      <formula>ISERROR(S9)</formula>
    </cfRule>
  </conditionalFormatting>
  <conditionalFormatting sqref="S12">
    <cfRule type="containsText" priority="532" operator="containsText" text="#¡VALOR!">
      <formula>NOT(ISERROR(SEARCH("#¡VALOR!",S12)))</formula>
    </cfRule>
    <cfRule type="containsText" dxfId="509" priority="533" operator="containsText" text="DÉBIL">
      <formula>NOT(ISERROR(SEARCH("DÉBIL",S12)))</formula>
    </cfRule>
    <cfRule type="containsText" dxfId="508" priority="534" operator="containsText" text="MODERADO">
      <formula>NOT(ISERROR(SEARCH("MODERADO",S12)))</formula>
    </cfRule>
    <cfRule type="containsText" dxfId="507" priority="535" operator="containsText" text="FUERTE">
      <formula>NOT(ISERROR(SEARCH("FUERTE",S12)))</formula>
    </cfRule>
    <cfRule type="containsErrors" dxfId="506" priority="537">
      <formula>ISERROR(S12)</formula>
    </cfRule>
  </conditionalFormatting>
  <conditionalFormatting sqref="S13">
    <cfRule type="containsText" priority="526" operator="containsText" text="#¡VALOR!">
      <formula>NOT(ISERROR(SEARCH("#¡VALOR!",S13)))</formula>
    </cfRule>
    <cfRule type="containsText" dxfId="505" priority="527" operator="containsText" text="DÉBIL">
      <formula>NOT(ISERROR(SEARCH("DÉBIL",S13)))</formula>
    </cfRule>
    <cfRule type="containsText" dxfId="504" priority="528" operator="containsText" text="MODERADO">
      <formula>NOT(ISERROR(SEARCH("MODERADO",S13)))</formula>
    </cfRule>
    <cfRule type="containsText" dxfId="503" priority="529" operator="containsText" text="FUERTE">
      <formula>NOT(ISERROR(SEARCH("FUERTE",S13)))</formula>
    </cfRule>
    <cfRule type="containsErrors" dxfId="502" priority="531">
      <formula>ISERROR(S13)</formula>
    </cfRule>
  </conditionalFormatting>
  <conditionalFormatting sqref="AB22:AB23 L73 L79 L86 L91 L94 L97 L100 L122 AB58 L58:L60">
    <cfRule type="cellIs" dxfId="501" priority="522" operator="equal">
      <formula>"Extrema"</formula>
    </cfRule>
    <cfRule type="cellIs" dxfId="500" priority="523" operator="equal">
      <formula>"Alta"</formula>
    </cfRule>
    <cfRule type="cellIs" dxfId="499" priority="524" operator="equal">
      <formula>"Moderada"</formula>
    </cfRule>
    <cfRule type="cellIs" dxfId="498" priority="525" operator="equal">
      <formula>"Baja"</formula>
    </cfRule>
  </conditionalFormatting>
  <conditionalFormatting sqref="Z22 J73 J79 J122 Z58 J58:J60">
    <cfRule type="cellIs" dxfId="497" priority="519" operator="equal">
      <formula>"Catastrófico"</formula>
    </cfRule>
    <cfRule type="cellIs" dxfId="496" priority="520" operator="equal">
      <formula>"Mayor"</formula>
    </cfRule>
    <cfRule type="cellIs" dxfId="495" priority="521" operator="equal">
      <formula>"Moderado"</formula>
    </cfRule>
  </conditionalFormatting>
  <conditionalFormatting sqref="X22 H73 H79 H122 X58 H58:H60">
    <cfRule type="cellIs" dxfId="494" priority="514" operator="equal">
      <formula>"Improbable"</formula>
    </cfRule>
    <cfRule type="containsText" dxfId="493" priority="515" operator="containsText" text="Casi Seguro">
      <formula>NOT(ISERROR(SEARCH("Casi Seguro",H22)))</formula>
    </cfRule>
    <cfRule type="containsText" dxfId="492" priority="516" operator="containsText" text="Posible">
      <formula>NOT(ISERROR(SEARCH("Posible",H22)))</formula>
    </cfRule>
    <cfRule type="cellIs" dxfId="491" priority="517" operator="equal">
      <formula>"Probable"</formula>
    </cfRule>
    <cfRule type="containsText" dxfId="490" priority="518" operator="containsText" text="Rara Vez">
      <formula>NOT(ISERROR(SEARCH("Rara Vez",H22)))</formula>
    </cfRule>
  </conditionalFormatting>
  <conditionalFormatting sqref="L9">
    <cfRule type="cellIs" dxfId="489" priority="510" operator="equal">
      <formula>"Extrema"</formula>
    </cfRule>
    <cfRule type="cellIs" dxfId="488" priority="511" operator="equal">
      <formula>"Alta"</formula>
    </cfRule>
    <cfRule type="cellIs" dxfId="487" priority="512" operator="equal">
      <formula>"Moderada"</formula>
    </cfRule>
    <cfRule type="cellIs" dxfId="486" priority="513" operator="equal">
      <formula>"Baja"</formula>
    </cfRule>
  </conditionalFormatting>
  <conditionalFormatting sqref="J9">
    <cfRule type="cellIs" dxfId="485" priority="507" operator="equal">
      <formula>"Catastrófico"</formula>
    </cfRule>
    <cfRule type="cellIs" dxfId="484" priority="508" operator="equal">
      <formula>"Mayor"</formula>
    </cfRule>
    <cfRule type="cellIs" dxfId="483" priority="509" operator="equal">
      <formula>"Moderado"</formula>
    </cfRule>
  </conditionalFormatting>
  <conditionalFormatting sqref="H9">
    <cfRule type="cellIs" dxfId="482" priority="502" operator="equal">
      <formula>"Improbable"</formula>
    </cfRule>
    <cfRule type="containsText" dxfId="481" priority="503" operator="containsText" text="Casi Seguro">
      <formula>NOT(ISERROR(SEARCH("Casi Seguro",H9)))</formula>
    </cfRule>
    <cfRule type="containsText" dxfId="480" priority="504" operator="containsText" text="Posible">
      <formula>NOT(ISERROR(SEARCH("Posible",H9)))</formula>
    </cfRule>
    <cfRule type="cellIs" dxfId="479" priority="505" operator="equal">
      <formula>"Probable"</formula>
    </cfRule>
    <cfRule type="containsText" dxfId="478" priority="506" operator="containsText" text="Rara Vez">
      <formula>NOT(ISERROR(SEARCH("Rara Vez",H9)))</formula>
    </cfRule>
  </conditionalFormatting>
  <conditionalFormatting sqref="L13:L14 L18 L22:L23 L29 L32 L34:L35 L38 L41 L44 L69 L25 L52 L62 L64">
    <cfRule type="cellIs" dxfId="477" priority="498" operator="equal">
      <formula>"Extrema"</formula>
    </cfRule>
    <cfRule type="cellIs" dxfId="476" priority="499" operator="equal">
      <formula>"Alta"</formula>
    </cfRule>
    <cfRule type="cellIs" dxfId="475" priority="500" operator="equal">
      <formula>"Moderada"</formula>
    </cfRule>
    <cfRule type="cellIs" dxfId="474" priority="501" operator="equal">
      <formula>"Baja"</formula>
    </cfRule>
  </conditionalFormatting>
  <conditionalFormatting sqref="J13:J14 J18 J22:J23 J29 J32 J34:J35 J38 J41 J44 J69 J25 J52 J62 J64">
    <cfRule type="cellIs" dxfId="473" priority="495" operator="equal">
      <formula>"Catastrófico"</formula>
    </cfRule>
    <cfRule type="cellIs" dxfId="472" priority="496" operator="equal">
      <formula>"Mayor"</formula>
    </cfRule>
    <cfRule type="cellIs" dxfId="471" priority="497" operator="equal">
      <formula>"Moderado"</formula>
    </cfRule>
  </conditionalFormatting>
  <conditionalFormatting sqref="H13:H14 H18 H22:H23 H29 H32 H34:H35 H38 H41 H44 H69 H25 H52 H62 H64">
    <cfRule type="cellIs" dxfId="470" priority="490" operator="equal">
      <formula>"Improbable"</formula>
    </cfRule>
    <cfRule type="containsText" dxfId="469" priority="491" operator="containsText" text="Casi Seguro">
      <formula>NOT(ISERROR(SEARCH("Casi Seguro",H13)))</formula>
    </cfRule>
    <cfRule type="containsText" dxfId="468" priority="492" operator="containsText" text="Posible">
      <formula>NOT(ISERROR(SEARCH("Posible",H13)))</formula>
    </cfRule>
    <cfRule type="cellIs" dxfId="467" priority="493" operator="equal">
      <formula>"Probable"</formula>
    </cfRule>
    <cfRule type="containsText" dxfId="466" priority="494" operator="containsText" text="Rara Vez">
      <formula>NOT(ISERROR(SEARCH("Rara Vez",H13)))</formula>
    </cfRule>
  </conditionalFormatting>
  <conditionalFormatting sqref="AB9">
    <cfRule type="cellIs" dxfId="465" priority="486" operator="equal">
      <formula>"Extrema"</formula>
    </cfRule>
    <cfRule type="cellIs" dxfId="464" priority="487" operator="equal">
      <formula>"Alta"</formula>
    </cfRule>
    <cfRule type="cellIs" dxfId="463" priority="488" operator="equal">
      <formula>"Moderada"</formula>
    </cfRule>
    <cfRule type="cellIs" dxfId="462" priority="489" operator="equal">
      <formula>"Baja"</formula>
    </cfRule>
  </conditionalFormatting>
  <conditionalFormatting sqref="Z9">
    <cfRule type="cellIs" dxfId="461" priority="483" operator="equal">
      <formula>"Catastrófico"</formula>
    </cfRule>
    <cfRule type="cellIs" dxfId="460" priority="484" operator="equal">
      <formula>"Mayor"</formula>
    </cfRule>
    <cfRule type="cellIs" dxfId="459" priority="485" operator="equal">
      <formula>"Moderado"</formula>
    </cfRule>
  </conditionalFormatting>
  <conditionalFormatting sqref="X9">
    <cfRule type="cellIs" dxfId="458" priority="478" operator="equal">
      <formula>"Improbable"</formula>
    </cfRule>
    <cfRule type="containsText" dxfId="457" priority="479" operator="containsText" text="Casi Seguro">
      <formula>NOT(ISERROR(SEARCH("Casi Seguro",X9)))</formula>
    </cfRule>
    <cfRule type="containsText" dxfId="456" priority="480" operator="containsText" text="Posible">
      <formula>NOT(ISERROR(SEARCH("Posible",X9)))</formula>
    </cfRule>
    <cfRule type="cellIs" dxfId="455" priority="481" operator="equal">
      <formula>"Probable"</formula>
    </cfRule>
    <cfRule type="containsText" dxfId="454" priority="482" operator="containsText" text="Rara Vez">
      <formula>NOT(ISERROR(SEARCH("Rara Vez",X9)))</formula>
    </cfRule>
  </conditionalFormatting>
  <conditionalFormatting sqref="AB13:AB14 AB18">
    <cfRule type="cellIs" dxfId="453" priority="474" operator="equal">
      <formula>"Extrema"</formula>
    </cfRule>
    <cfRule type="cellIs" dxfId="452" priority="475" operator="equal">
      <formula>"Alta"</formula>
    </cfRule>
    <cfRule type="cellIs" dxfId="451" priority="476" operator="equal">
      <formula>"Moderada"</formula>
    </cfRule>
    <cfRule type="cellIs" dxfId="450" priority="477" operator="equal">
      <formula>"Baja"</formula>
    </cfRule>
  </conditionalFormatting>
  <conditionalFormatting sqref="Z13:Z14 Z18">
    <cfRule type="cellIs" dxfId="449" priority="471" operator="equal">
      <formula>"Catastrófico"</formula>
    </cfRule>
    <cfRule type="cellIs" dxfId="448" priority="472" operator="equal">
      <formula>"Mayor"</formula>
    </cfRule>
    <cfRule type="cellIs" dxfId="447" priority="473" operator="equal">
      <formula>"Moderado"</formula>
    </cfRule>
  </conditionalFormatting>
  <conditionalFormatting sqref="X13:X14 X18">
    <cfRule type="cellIs" dxfId="446" priority="466" operator="equal">
      <formula>"Improbable"</formula>
    </cfRule>
    <cfRule type="containsText" dxfId="445" priority="467" operator="containsText" text="Casi Seguro">
      <formula>NOT(ISERROR(SEARCH("Casi Seguro",X13)))</formula>
    </cfRule>
    <cfRule type="containsText" dxfId="444" priority="468" operator="containsText" text="Posible">
      <formula>NOT(ISERROR(SEARCH("Posible",X13)))</formula>
    </cfRule>
    <cfRule type="cellIs" dxfId="443" priority="469" operator="equal">
      <formula>"Probable"</formula>
    </cfRule>
    <cfRule type="containsText" dxfId="442" priority="470" operator="containsText" text="Rara Vez">
      <formula>NOT(ISERROR(SEARCH("Rara Vez",X13)))</formula>
    </cfRule>
  </conditionalFormatting>
  <conditionalFormatting sqref="L141:L142 L149:L150 L128:L129 L179:L180 L154">
    <cfRule type="cellIs" dxfId="441" priority="460" operator="equal">
      <formula>"Extrema"</formula>
    </cfRule>
    <cfRule type="cellIs" dxfId="440" priority="461" operator="equal">
      <formula>"Alta"</formula>
    </cfRule>
    <cfRule type="cellIs" dxfId="439" priority="462" operator="equal">
      <formula>"Moderada"</formula>
    </cfRule>
    <cfRule type="cellIs" dxfId="438" priority="463" operator="equal">
      <formula>"Baja"</formula>
    </cfRule>
  </conditionalFormatting>
  <conditionalFormatting sqref="J141:J142 J149:J150 J128:J129 J179:J180 J154">
    <cfRule type="cellIs" dxfId="437" priority="457" operator="equal">
      <formula>"Catastrófico"</formula>
    </cfRule>
    <cfRule type="cellIs" dxfId="436" priority="458" operator="equal">
      <formula>"Mayor"</formula>
    </cfRule>
    <cfRule type="cellIs" dxfId="435" priority="459" operator="equal">
      <formula>"Moderado"</formula>
    </cfRule>
  </conditionalFormatting>
  <conditionalFormatting sqref="H141:H142 H149:H150 H128:H129 H179:H180 H154">
    <cfRule type="cellIs" dxfId="434" priority="452" operator="equal">
      <formula>"Improbable"</formula>
    </cfRule>
    <cfRule type="containsText" dxfId="433" priority="453" operator="containsText" text="Casi Seguro">
      <formula>NOT(ISERROR(SEARCH("Casi Seguro",H128)))</formula>
    </cfRule>
    <cfRule type="containsText" dxfId="432" priority="454" operator="containsText" text="Posible">
      <formula>NOT(ISERROR(SEARCH("Posible",H128)))</formula>
    </cfRule>
    <cfRule type="cellIs" dxfId="431" priority="455" operator="equal">
      <formula>"Probable"</formula>
    </cfRule>
    <cfRule type="containsText" dxfId="430" priority="456" operator="containsText" text="Rara Vez">
      <formula>NOT(ISERROR(SEARCH("Rara Vez",H128)))</formula>
    </cfRule>
  </conditionalFormatting>
  <conditionalFormatting sqref="L124 L173:L176 L185 L137 L160 L133 L163:L164 L170">
    <cfRule type="cellIs" dxfId="429" priority="448" operator="equal">
      <formula>"Extrema"</formula>
    </cfRule>
    <cfRule type="cellIs" dxfId="428" priority="449" operator="equal">
      <formula>"Alta"</formula>
    </cfRule>
    <cfRule type="cellIs" dxfId="427" priority="450" operator="equal">
      <formula>"Moderada"</formula>
    </cfRule>
    <cfRule type="cellIs" dxfId="426" priority="451" operator="equal">
      <formula>"Baja"</formula>
    </cfRule>
  </conditionalFormatting>
  <conditionalFormatting sqref="J124 J133 J173:J176 J185 J137 J160 J163:J164 J170">
    <cfRule type="cellIs" dxfId="425" priority="445" operator="equal">
      <formula>"Catastrófico"</formula>
    </cfRule>
    <cfRule type="cellIs" dxfId="424" priority="446" operator="equal">
      <formula>"Mayor"</formula>
    </cfRule>
    <cfRule type="cellIs" dxfId="423" priority="447" operator="equal">
      <formula>"Moderado"</formula>
    </cfRule>
  </conditionalFormatting>
  <conditionalFormatting sqref="H124 H133 H170 H173:H176 H185 H137 H160">
    <cfRule type="cellIs" dxfId="422" priority="440" operator="equal">
      <formula>"Improbable"</formula>
    </cfRule>
    <cfRule type="containsText" dxfId="421" priority="441" operator="containsText" text="Casi Seguro">
      <formula>NOT(ISERROR(SEARCH("Casi Seguro",H124)))</formula>
    </cfRule>
    <cfRule type="containsText" dxfId="420" priority="442" operator="containsText" text="Posible">
      <formula>NOT(ISERROR(SEARCH("Posible",H124)))</formula>
    </cfRule>
    <cfRule type="cellIs" dxfId="419" priority="443" operator="equal">
      <formula>"Probable"</formula>
    </cfRule>
    <cfRule type="containsText" dxfId="418" priority="444" operator="containsText" text="Rara Vez">
      <formula>NOT(ISERROR(SEARCH("Rara Vez",H124)))</formula>
    </cfRule>
  </conditionalFormatting>
  <conditionalFormatting sqref="H163:H164">
    <cfRule type="cellIs" dxfId="417" priority="435" operator="equal">
      <formula>"Improbable"</formula>
    </cfRule>
    <cfRule type="containsText" dxfId="416" priority="436" operator="containsText" text="Casi Seguro">
      <formula>NOT(ISERROR(SEARCH("Casi Seguro",H163)))</formula>
    </cfRule>
    <cfRule type="containsText" dxfId="415" priority="437" operator="containsText" text="Posible">
      <formula>NOT(ISERROR(SEARCH("Posible",H163)))</formula>
    </cfRule>
    <cfRule type="cellIs" dxfId="414" priority="438" operator="equal">
      <formula>"Probable"</formula>
    </cfRule>
    <cfRule type="containsText" dxfId="413" priority="439" operator="containsText" text="Rara Vez">
      <formula>NOT(ISERROR(SEARCH("Rara Vez",H163)))</formula>
    </cfRule>
  </conditionalFormatting>
  <conditionalFormatting sqref="L145:L146">
    <cfRule type="cellIs" dxfId="412" priority="431" operator="equal">
      <formula>"Extrema"</formula>
    </cfRule>
    <cfRule type="cellIs" dxfId="411" priority="432" operator="equal">
      <formula>"Alta"</formula>
    </cfRule>
    <cfRule type="cellIs" dxfId="410" priority="433" operator="equal">
      <formula>"Moderada"</formula>
    </cfRule>
    <cfRule type="cellIs" dxfId="409" priority="434" operator="equal">
      <formula>"Baja"</formula>
    </cfRule>
  </conditionalFormatting>
  <conditionalFormatting sqref="J145:J146">
    <cfRule type="cellIs" dxfId="408" priority="428" operator="equal">
      <formula>"Catastrófico"</formula>
    </cfRule>
    <cfRule type="cellIs" dxfId="407" priority="429" operator="equal">
      <formula>"Mayor"</formula>
    </cfRule>
    <cfRule type="cellIs" dxfId="406" priority="430" operator="equal">
      <formula>"Moderado"</formula>
    </cfRule>
  </conditionalFormatting>
  <conditionalFormatting sqref="H145:H146">
    <cfRule type="cellIs" dxfId="405" priority="423" operator="equal">
      <formula>"Improbable"</formula>
    </cfRule>
    <cfRule type="containsText" dxfId="404" priority="424" operator="containsText" text="Casi Seguro">
      <formula>NOT(ISERROR(SEARCH("Casi Seguro",H145)))</formula>
    </cfRule>
    <cfRule type="containsText" dxfId="403" priority="425" operator="containsText" text="Posible">
      <formula>NOT(ISERROR(SEARCH("Posible",H145)))</formula>
    </cfRule>
    <cfRule type="cellIs" dxfId="402" priority="426" operator="equal">
      <formula>"Probable"</formula>
    </cfRule>
    <cfRule type="containsText" dxfId="401" priority="427" operator="containsText" text="Rara Vez">
      <formula>NOT(ISERROR(SEARCH("Rara Vez",H145)))</formula>
    </cfRule>
  </conditionalFormatting>
  <conditionalFormatting sqref="AB141:AB142 AB149:AB150 AB128:AB129 AB179:AB180 AB154">
    <cfRule type="cellIs" dxfId="400" priority="419" operator="equal">
      <formula>"Extrema"</formula>
    </cfRule>
    <cfRule type="cellIs" dxfId="399" priority="420" operator="equal">
      <formula>"Alta"</formula>
    </cfRule>
    <cfRule type="cellIs" dxfId="398" priority="421" operator="equal">
      <formula>"Moderada"</formula>
    </cfRule>
    <cfRule type="cellIs" dxfId="397" priority="422" operator="equal">
      <formula>"Baja"</formula>
    </cfRule>
  </conditionalFormatting>
  <conditionalFormatting sqref="Z141:Z142 Z149:Z150 Z128:Z129 Z179:Z180 Z154">
    <cfRule type="cellIs" dxfId="396" priority="416" operator="equal">
      <formula>"Catastrófico"</formula>
    </cfRule>
    <cfRule type="cellIs" dxfId="395" priority="417" operator="equal">
      <formula>"Mayor"</formula>
    </cfRule>
    <cfRule type="cellIs" dxfId="394" priority="418" operator="equal">
      <formula>"Moderado"</formula>
    </cfRule>
  </conditionalFormatting>
  <conditionalFormatting sqref="X141:X142 X149:X150 X128:X129 X179:X180 X154">
    <cfRule type="cellIs" dxfId="393" priority="411" operator="equal">
      <formula>"Improbable"</formula>
    </cfRule>
    <cfRule type="containsText" dxfId="392" priority="412" operator="containsText" text="Casi Seguro">
      <formula>NOT(ISERROR(SEARCH("Casi Seguro",X128)))</formula>
    </cfRule>
    <cfRule type="containsText" dxfId="391" priority="413" operator="containsText" text="Posible">
      <formula>NOT(ISERROR(SEARCH("Posible",X128)))</formula>
    </cfRule>
    <cfRule type="cellIs" dxfId="390" priority="414" operator="equal">
      <formula>"Probable"</formula>
    </cfRule>
    <cfRule type="containsText" dxfId="389" priority="415" operator="containsText" text="Rara Vez">
      <formula>NOT(ISERROR(SEARCH("Rara Vez",X128)))</formula>
    </cfRule>
  </conditionalFormatting>
  <conditionalFormatting sqref="AB124 AB173:AB176 AB185 AB137 AB160 AB133 AB163:AB164 AB170">
    <cfRule type="cellIs" dxfId="388" priority="407" operator="equal">
      <formula>"Extrema"</formula>
    </cfRule>
    <cfRule type="cellIs" dxfId="387" priority="408" operator="equal">
      <formula>"Alta"</formula>
    </cfRule>
    <cfRule type="cellIs" dxfId="386" priority="409" operator="equal">
      <formula>"Moderada"</formula>
    </cfRule>
    <cfRule type="cellIs" dxfId="385" priority="410" operator="equal">
      <formula>"Baja"</formula>
    </cfRule>
  </conditionalFormatting>
  <conditionalFormatting sqref="Z124 Z133 Z173:Z176 Z185 Z137 Z160 Z163:Z164 Z170">
    <cfRule type="cellIs" dxfId="384" priority="404" operator="equal">
      <formula>"Catastrófico"</formula>
    </cfRule>
    <cfRule type="cellIs" dxfId="383" priority="405" operator="equal">
      <formula>"Mayor"</formula>
    </cfRule>
    <cfRule type="cellIs" dxfId="382" priority="406" operator="equal">
      <formula>"Moderado"</formula>
    </cfRule>
  </conditionalFormatting>
  <conditionalFormatting sqref="X124 X133 X170 X173:X176 X185 X137 X160">
    <cfRule type="cellIs" dxfId="381" priority="399" operator="equal">
      <formula>"Improbable"</formula>
    </cfRule>
    <cfRule type="containsText" dxfId="380" priority="400" operator="containsText" text="Casi Seguro">
      <formula>NOT(ISERROR(SEARCH("Casi Seguro",X124)))</formula>
    </cfRule>
    <cfRule type="containsText" dxfId="379" priority="401" operator="containsText" text="Posible">
      <formula>NOT(ISERROR(SEARCH("Posible",X124)))</formula>
    </cfRule>
    <cfRule type="cellIs" dxfId="378" priority="402" operator="equal">
      <formula>"Probable"</formula>
    </cfRule>
    <cfRule type="containsText" dxfId="377" priority="403" operator="containsText" text="Rara Vez">
      <formula>NOT(ISERROR(SEARCH("Rara Vez",X124)))</formula>
    </cfRule>
  </conditionalFormatting>
  <conditionalFormatting sqref="X163:X164">
    <cfRule type="cellIs" dxfId="376" priority="394" operator="equal">
      <formula>"Improbable"</formula>
    </cfRule>
    <cfRule type="containsText" dxfId="375" priority="395" operator="containsText" text="Casi Seguro">
      <formula>NOT(ISERROR(SEARCH("Casi Seguro",X163)))</formula>
    </cfRule>
    <cfRule type="containsText" dxfId="374" priority="396" operator="containsText" text="Posible">
      <formula>NOT(ISERROR(SEARCH("Posible",X163)))</formula>
    </cfRule>
    <cfRule type="cellIs" dxfId="373" priority="397" operator="equal">
      <formula>"Probable"</formula>
    </cfRule>
    <cfRule type="containsText" dxfId="372" priority="398" operator="containsText" text="Rara Vez">
      <formula>NOT(ISERROR(SEARCH("Rara Vez",X163)))</formula>
    </cfRule>
  </conditionalFormatting>
  <conditionalFormatting sqref="AB145:AB146">
    <cfRule type="cellIs" dxfId="371" priority="390" operator="equal">
      <formula>"Extrema"</formula>
    </cfRule>
    <cfRule type="cellIs" dxfId="370" priority="391" operator="equal">
      <formula>"Alta"</formula>
    </cfRule>
    <cfRule type="cellIs" dxfId="369" priority="392" operator="equal">
      <formula>"Moderada"</formula>
    </cfRule>
    <cfRule type="cellIs" dxfId="368" priority="393" operator="equal">
      <formula>"Baja"</formula>
    </cfRule>
  </conditionalFormatting>
  <conditionalFormatting sqref="Z145:Z146">
    <cfRule type="cellIs" dxfId="367" priority="387" operator="equal">
      <formula>"Catastrófico"</formula>
    </cfRule>
    <cfRule type="cellIs" dxfId="366" priority="388" operator="equal">
      <formula>"Mayor"</formula>
    </cfRule>
    <cfRule type="cellIs" dxfId="365" priority="389" operator="equal">
      <formula>"Moderado"</formula>
    </cfRule>
  </conditionalFormatting>
  <conditionalFormatting sqref="X145:X146">
    <cfRule type="cellIs" dxfId="364" priority="382" operator="equal">
      <formula>"Improbable"</formula>
    </cfRule>
    <cfRule type="containsText" dxfId="363" priority="383" operator="containsText" text="Casi Seguro">
      <formula>NOT(ISERROR(SEARCH("Casi Seguro",X145)))</formula>
    </cfRule>
    <cfRule type="containsText" dxfId="362" priority="384" operator="containsText" text="Posible">
      <formula>NOT(ISERROR(SEARCH("Posible",X145)))</formula>
    </cfRule>
    <cfRule type="cellIs" dxfId="361" priority="385" operator="equal">
      <formula>"Probable"</formula>
    </cfRule>
    <cfRule type="containsText" dxfId="360" priority="386" operator="containsText" text="Rara Vez">
      <formula>NOT(ISERROR(SEARCH("Rara Vez",X145)))</formula>
    </cfRule>
  </conditionalFormatting>
  <conditionalFormatting sqref="T124:T186">
    <cfRule type="containsText" dxfId="359" priority="377" operator="containsText" text="DÉBIL">
      <formula>NOT(ISERROR(SEARCH("DÉBIL",T124)))</formula>
    </cfRule>
    <cfRule type="containsText" dxfId="358" priority="378" operator="containsText" text="MODERADO">
      <formula>NOT(ISERROR(SEARCH("MODERADO",T124)))</formula>
    </cfRule>
    <cfRule type="containsText" dxfId="357" priority="379" operator="containsText" text="FUERTE">
      <formula>NOT(ISERROR(SEARCH("FUERTE",T124)))</formula>
    </cfRule>
    <cfRule type="containsErrors" dxfId="356" priority="381">
      <formula>ISERROR(T124)</formula>
    </cfRule>
  </conditionalFormatting>
  <conditionalFormatting sqref="U128 U133 U137 U141 U145 U149 U154 U160 U163 U170 U173 U179 U185">
    <cfRule type="containsText" priority="371" operator="containsText" text="#¡VALOR!">
      <formula>NOT(ISERROR(SEARCH("#¡VALOR!",U128)))</formula>
    </cfRule>
    <cfRule type="containsText" dxfId="355" priority="372" operator="containsText" text="DÉBIL">
      <formula>NOT(ISERROR(SEARCH("DÉBIL",U128)))</formula>
    </cfRule>
    <cfRule type="containsText" dxfId="354" priority="373" operator="containsText" text="MODERADO">
      <formula>NOT(ISERROR(SEARCH("MODERADO",U128)))</formula>
    </cfRule>
    <cfRule type="containsText" dxfId="353" priority="374" operator="containsText" text="FUERTE">
      <formula>NOT(ISERROR(SEARCH("FUERTE",U128)))</formula>
    </cfRule>
    <cfRule type="containsErrors" dxfId="352" priority="376">
      <formula>ISERROR(U128)</formula>
    </cfRule>
  </conditionalFormatting>
  <conditionalFormatting sqref="U124">
    <cfRule type="containsText" priority="365" operator="containsText" text="#¡VALOR!">
      <formula>NOT(ISERROR(SEARCH("#¡VALOR!",U124)))</formula>
    </cfRule>
    <cfRule type="containsText" dxfId="351" priority="366" operator="containsText" text="DÉBIL">
      <formula>NOT(ISERROR(SEARCH("DÉBIL",U124)))</formula>
    </cfRule>
    <cfRule type="containsText" dxfId="350" priority="367" operator="containsText" text="MODERADO">
      <formula>NOT(ISERROR(SEARCH("MODERADO",U124)))</formula>
    </cfRule>
    <cfRule type="containsText" dxfId="349" priority="368" operator="containsText" text="FUERTE">
      <formula>NOT(ISERROR(SEARCH("FUERTE",U124)))</formula>
    </cfRule>
    <cfRule type="containsErrors" dxfId="348" priority="370">
      <formula>ISERROR(U124)</formula>
    </cfRule>
  </conditionalFormatting>
  <conditionalFormatting sqref="S124">
    <cfRule type="containsText" priority="359" operator="containsText" text="#¡VALOR!">
      <formula>NOT(ISERROR(SEARCH("#¡VALOR!",S124)))</formula>
    </cfRule>
    <cfRule type="containsText" dxfId="347" priority="360" operator="containsText" text="DÉBIL">
      <formula>NOT(ISERROR(SEARCH("DÉBIL",S124)))</formula>
    </cfRule>
    <cfRule type="containsText" dxfId="346" priority="361" operator="containsText" text="MODERADO">
      <formula>NOT(ISERROR(SEARCH("MODERADO",S124)))</formula>
    </cfRule>
    <cfRule type="containsText" dxfId="345" priority="362" operator="containsText" text="FUERTE">
      <formula>NOT(ISERROR(SEARCH("FUERTE",S124)))</formula>
    </cfRule>
    <cfRule type="containsErrors" dxfId="344" priority="364">
      <formula>ISERROR(S124)</formula>
    </cfRule>
  </conditionalFormatting>
  <conditionalFormatting sqref="S125">
    <cfRule type="containsText" priority="353" operator="containsText" text="#¡VALOR!">
      <formula>NOT(ISERROR(SEARCH("#¡VALOR!",S125)))</formula>
    </cfRule>
    <cfRule type="containsText" dxfId="343" priority="354" operator="containsText" text="DÉBIL">
      <formula>NOT(ISERROR(SEARCH("DÉBIL",S125)))</formula>
    </cfRule>
    <cfRule type="containsText" dxfId="342" priority="355" operator="containsText" text="MODERADO">
      <formula>NOT(ISERROR(SEARCH("MODERADO",S125)))</formula>
    </cfRule>
    <cfRule type="containsText" dxfId="341" priority="356" operator="containsText" text="FUERTE">
      <formula>NOT(ISERROR(SEARCH("FUERTE",S125)))</formula>
    </cfRule>
    <cfRule type="containsErrors" dxfId="340" priority="358">
      <formula>ISERROR(S125)</formula>
    </cfRule>
  </conditionalFormatting>
  <conditionalFormatting sqref="S126">
    <cfRule type="containsText" priority="347" operator="containsText" text="#¡VALOR!">
      <formula>NOT(ISERROR(SEARCH("#¡VALOR!",S126)))</formula>
    </cfRule>
    <cfRule type="containsText" dxfId="339" priority="348" operator="containsText" text="DÉBIL">
      <formula>NOT(ISERROR(SEARCH("DÉBIL",S126)))</formula>
    </cfRule>
    <cfRule type="containsText" dxfId="338" priority="349" operator="containsText" text="MODERADO">
      <formula>NOT(ISERROR(SEARCH("MODERADO",S126)))</formula>
    </cfRule>
    <cfRule type="containsText" dxfId="337" priority="350" operator="containsText" text="FUERTE">
      <formula>NOT(ISERROR(SEARCH("FUERTE",S126)))</formula>
    </cfRule>
    <cfRule type="containsErrors" dxfId="336" priority="352">
      <formula>ISERROR(S126)</formula>
    </cfRule>
  </conditionalFormatting>
  <conditionalFormatting sqref="S127">
    <cfRule type="containsText" priority="341" operator="containsText" text="#¡VALOR!">
      <formula>NOT(ISERROR(SEARCH("#¡VALOR!",S127)))</formula>
    </cfRule>
    <cfRule type="containsText" dxfId="335" priority="342" operator="containsText" text="DÉBIL">
      <formula>NOT(ISERROR(SEARCH("DÉBIL",S127)))</formula>
    </cfRule>
    <cfRule type="containsText" dxfId="334" priority="343" operator="containsText" text="MODERADO">
      <formula>NOT(ISERROR(SEARCH("MODERADO",S127)))</formula>
    </cfRule>
    <cfRule type="containsText" dxfId="333" priority="344" operator="containsText" text="FUERTE">
      <formula>NOT(ISERROR(SEARCH("FUERTE",S127)))</formula>
    </cfRule>
    <cfRule type="containsErrors" dxfId="332" priority="346">
      <formula>ISERROR(S127)</formula>
    </cfRule>
  </conditionalFormatting>
  <conditionalFormatting sqref="S128">
    <cfRule type="containsText" priority="335" operator="containsText" text="#¡VALOR!">
      <formula>NOT(ISERROR(SEARCH("#¡VALOR!",S128)))</formula>
    </cfRule>
    <cfRule type="containsText" dxfId="331" priority="336" operator="containsText" text="DÉBIL">
      <formula>NOT(ISERROR(SEARCH("DÉBIL",S128)))</formula>
    </cfRule>
    <cfRule type="containsText" dxfId="330" priority="337" operator="containsText" text="MODERADO">
      <formula>NOT(ISERROR(SEARCH("MODERADO",S128)))</formula>
    </cfRule>
    <cfRule type="containsText" dxfId="329" priority="338" operator="containsText" text="FUERTE">
      <formula>NOT(ISERROR(SEARCH("FUERTE",S128)))</formula>
    </cfRule>
    <cfRule type="containsErrors" dxfId="328" priority="340">
      <formula>ISERROR(S128)</formula>
    </cfRule>
  </conditionalFormatting>
  <conditionalFormatting sqref="S129">
    <cfRule type="containsText" priority="329" operator="containsText" text="#¡VALOR!">
      <formula>NOT(ISERROR(SEARCH("#¡VALOR!",S129)))</formula>
    </cfRule>
    <cfRule type="containsText" dxfId="327" priority="330" operator="containsText" text="DÉBIL">
      <formula>NOT(ISERROR(SEARCH("DÉBIL",S129)))</formula>
    </cfRule>
    <cfRule type="containsText" dxfId="326" priority="331" operator="containsText" text="MODERADO">
      <formula>NOT(ISERROR(SEARCH("MODERADO",S129)))</formula>
    </cfRule>
    <cfRule type="containsText" dxfId="325" priority="332" operator="containsText" text="FUERTE">
      <formula>NOT(ISERROR(SEARCH("FUERTE",S129)))</formula>
    </cfRule>
    <cfRule type="containsErrors" dxfId="324" priority="334">
      <formula>ISERROR(S129)</formula>
    </cfRule>
  </conditionalFormatting>
  <conditionalFormatting sqref="S131:S186">
    <cfRule type="containsText" priority="323" operator="containsText" text="#¡VALOR!">
      <formula>NOT(ISERROR(SEARCH("#¡VALOR!",S131)))</formula>
    </cfRule>
    <cfRule type="containsText" dxfId="323" priority="324" operator="containsText" text="DÉBIL">
      <formula>NOT(ISERROR(SEARCH("DÉBIL",S131)))</formula>
    </cfRule>
    <cfRule type="containsText" dxfId="322" priority="325" operator="containsText" text="MODERADO">
      <formula>NOT(ISERROR(SEARCH("MODERADO",S131)))</formula>
    </cfRule>
    <cfRule type="containsText" dxfId="321" priority="326" operator="containsText" text="FUERTE">
      <formula>NOT(ISERROR(SEARCH("FUERTE",S131)))</formula>
    </cfRule>
    <cfRule type="containsErrors" dxfId="320" priority="328">
      <formula>ISERROR(S131)</formula>
    </cfRule>
  </conditionalFormatting>
  <conditionalFormatting sqref="S130">
    <cfRule type="containsText" priority="317" operator="containsText" text="#¡VALOR!">
      <formula>NOT(ISERROR(SEARCH("#¡VALOR!",S130)))</formula>
    </cfRule>
    <cfRule type="containsText" dxfId="319" priority="318" operator="containsText" text="DÉBIL">
      <formula>NOT(ISERROR(SEARCH("DÉBIL",S130)))</formula>
    </cfRule>
    <cfRule type="containsText" dxfId="318" priority="319" operator="containsText" text="MODERADO">
      <formula>NOT(ISERROR(SEARCH("MODERADO",S130)))</formula>
    </cfRule>
    <cfRule type="containsText" dxfId="317" priority="320" operator="containsText" text="FUERTE">
      <formula>NOT(ISERROR(SEARCH("FUERTE",S130)))</formula>
    </cfRule>
    <cfRule type="containsErrors" dxfId="316" priority="322">
      <formula>ISERROR(S130)</formula>
    </cfRule>
  </conditionalFormatting>
  <conditionalFormatting sqref="V124:V186">
    <cfRule type="iconSet" priority="464">
      <iconSet iconSet="3Symbols2">
        <cfvo type="percent" val="0"/>
        <cfvo type="percent" val="33"/>
        <cfvo type="percent" val="67"/>
      </iconSet>
    </cfRule>
  </conditionalFormatting>
  <conditionalFormatting sqref="AB25 AB29 AB32 AB34:AB35 AB38">
    <cfRule type="cellIs" dxfId="315" priority="313" operator="equal">
      <formula>"Extrema"</formula>
    </cfRule>
    <cfRule type="cellIs" dxfId="314" priority="314" operator="equal">
      <formula>"Alta"</formula>
    </cfRule>
    <cfRule type="cellIs" dxfId="313" priority="315" operator="equal">
      <formula>"Moderada"</formula>
    </cfRule>
    <cfRule type="cellIs" dxfId="312" priority="316" operator="equal">
      <formula>"Baja"</formula>
    </cfRule>
  </conditionalFormatting>
  <conditionalFormatting sqref="Z25 Z29 Z32 Z34:Z35 Z38">
    <cfRule type="cellIs" dxfId="311" priority="310" operator="equal">
      <formula>"Catastrófico"</formula>
    </cfRule>
    <cfRule type="cellIs" dxfId="310" priority="311" operator="equal">
      <formula>"Mayor"</formula>
    </cfRule>
    <cfRule type="cellIs" dxfId="309" priority="312" operator="equal">
      <formula>"Moderado"</formula>
    </cfRule>
  </conditionalFormatting>
  <conditionalFormatting sqref="X25 X29 X32 X34:X35 X38">
    <cfRule type="cellIs" dxfId="308" priority="305" operator="equal">
      <formula>"Improbable"</formula>
    </cfRule>
    <cfRule type="containsText" dxfId="307" priority="306" operator="containsText" text="Casi Seguro">
      <formula>NOT(ISERROR(SEARCH("Casi Seguro",X25)))</formula>
    </cfRule>
    <cfRule type="containsText" dxfId="306" priority="307" operator="containsText" text="Posible">
      <formula>NOT(ISERROR(SEARCH("Posible",X25)))</formula>
    </cfRule>
    <cfRule type="cellIs" dxfId="305" priority="308" operator="equal">
      <formula>"Probable"</formula>
    </cfRule>
    <cfRule type="containsText" dxfId="304" priority="309" operator="containsText" text="Rara Vez">
      <formula>NOT(ISERROR(SEARCH("Rara Vez",X25)))</formula>
    </cfRule>
  </conditionalFormatting>
  <conditionalFormatting sqref="AB41">
    <cfRule type="cellIs" dxfId="303" priority="301" operator="equal">
      <formula>"Extrema"</formula>
    </cfRule>
    <cfRule type="cellIs" dxfId="302" priority="302" operator="equal">
      <formula>"Alta"</formula>
    </cfRule>
    <cfRule type="cellIs" dxfId="301" priority="303" operator="equal">
      <formula>"Moderada"</formula>
    </cfRule>
    <cfRule type="cellIs" dxfId="300" priority="304" operator="equal">
      <formula>"Baja"</formula>
    </cfRule>
  </conditionalFormatting>
  <conditionalFormatting sqref="Z41">
    <cfRule type="cellIs" dxfId="299" priority="298" operator="equal">
      <formula>"Catastrófico"</formula>
    </cfRule>
    <cfRule type="cellIs" dxfId="298" priority="299" operator="equal">
      <formula>"Mayor"</formula>
    </cfRule>
    <cfRule type="cellIs" dxfId="297" priority="300" operator="equal">
      <formula>"Moderado"</formula>
    </cfRule>
  </conditionalFormatting>
  <conditionalFormatting sqref="X41">
    <cfRule type="cellIs" dxfId="296" priority="293" operator="equal">
      <formula>"Improbable"</formula>
    </cfRule>
    <cfRule type="containsText" dxfId="295" priority="294" operator="containsText" text="Casi Seguro">
      <formula>NOT(ISERROR(SEARCH("Casi Seguro",X41)))</formula>
    </cfRule>
    <cfRule type="containsText" dxfId="294" priority="295" operator="containsText" text="Posible">
      <formula>NOT(ISERROR(SEARCH("Posible",X41)))</formula>
    </cfRule>
    <cfRule type="cellIs" dxfId="293" priority="296" operator="equal">
      <formula>"Probable"</formula>
    </cfRule>
    <cfRule type="containsText" dxfId="292" priority="297" operator="containsText" text="Rara Vez">
      <formula>NOT(ISERROR(SEARCH("Rara Vez",X41)))</formula>
    </cfRule>
  </conditionalFormatting>
  <conditionalFormatting sqref="AB64 AB69">
    <cfRule type="cellIs" dxfId="291" priority="289" operator="equal">
      <formula>"Extrema"</formula>
    </cfRule>
    <cfRule type="cellIs" dxfId="290" priority="290" operator="equal">
      <formula>"Alta"</formula>
    </cfRule>
    <cfRule type="cellIs" dxfId="289" priority="291" operator="equal">
      <formula>"Moderada"</formula>
    </cfRule>
    <cfRule type="cellIs" dxfId="288" priority="292" operator="equal">
      <formula>"Baja"</formula>
    </cfRule>
  </conditionalFormatting>
  <conditionalFormatting sqref="Z64 Z69">
    <cfRule type="cellIs" dxfId="287" priority="286" operator="equal">
      <formula>"Catastrófico"</formula>
    </cfRule>
    <cfRule type="cellIs" dxfId="286" priority="287" operator="equal">
      <formula>"Mayor"</formula>
    </cfRule>
    <cfRule type="cellIs" dxfId="285" priority="288" operator="equal">
      <formula>"Moderado"</formula>
    </cfRule>
  </conditionalFormatting>
  <conditionalFormatting sqref="X64 X69">
    <cfRule type="cellIs" dxfId="284" priority="281" operator="equal">
      <formula>"Improbable"</formula>
    </cfRule>
    <cfRule type="containsText" dxfId="283" priority="282" operator="containsText" text="Casi Seguro">
      <formula>NOT(ISERROR(SEARCH("Casi Seguro",X64)))</formula>
    </cfRule>
    <cfRule type="containsText" dxfId="282" priority="283" operator="containsText" text="Posible">
      <formula>NOT(ISERROR(SEARCH("Posible",X64)))</formula>
    </cfRule>
    <cfRule type="cellIs" dxfId="281" priority="284" operator="equal">
      <formula>"Probable"</formula>
    </cfRule>
    <cfRule type="containsText" dxfId="280" priority="285" operator="containsText" text="Rara Vez">
      <formula>NOT(ISERROR(SEARCH("Rara Vez",X64)))</formula>
    </cfRule>
  </conditionalFormatting>
  <conditionalFormatting sqref="AB73">
    <cfRule type="cellIs" dxfId="279" priority="277" operator="equal">
      <formula>"Extrema"</formula>
    </cfRule>
    <cfRule type="cellIs" dxfId="278" priority="278" operator="equal">
      <formula>"Alta"</formula>
    </cfRule>
    <cfRule type="cellIs" dxfId="277" priority="279" operator="equal">
      <formula>"Moderada"</formula>
    </cfRule>
    <cfRule type="cellIs" dxfId="276" priority="280" operator="equal">
      <formula>"Baja"</formula>
    </cfRule>
  </conditionalFormatting>
  <conditionalFormatting sqref="Z73">
    <cfRule type="cellIs" dxfId="275" priority="274" operator="equal">
      <formula>"Catastrófico"</formula>
    </cfRule>
    <cfRule type="cellIs" dxfId="274" priority="275" operator="equal">
      <formula>"Mayor"</formula>
    </cfRule>
    <cfRule type="cellIs" dxfId="273" priority="276" operator="equal">
      <formula>"Moderado"</formula>
    </cfRule>
  </conditionalFormatting>
  <conditionalFormatting sqref="X73">
    <cfRule type="cellIs" dxfId="272" priority="269" operator="equal">
      <formula>"Improbable"</formula>
    </cfRule>
    <cfRule type="containsText" dxfId="271" priority="270" operator="containsText" text="Casi Seguro">
      <formula>NOT(ISERROR(SEARCH("Casi Seguro",X73)))</formula>
    </cfRule>
    <cfRule type="containsText" dxfId="270" priority="271" operator="containsText" text="Posible">
      <formula>NOT(ISERROR(SEARCH("Posible",X73)))</formula>
    </cfRule>
    <cfRule type="cellIs" dxfId="269" priority="272" operator="equal">
      <formula>"Probable"</formula>
    </cfRule>
    <cfRule type="containsText" dxfId="268" priority="273" operator="containsText" text="Rara Vez">
      <formula>NOT(ISERROR(SEARCH("Rara Vez",X73)))</formula>
    </cfRule>
  </conditionalFormatting>
  <conditionalFormatting sqref="AB79">
    <cfRule type="cellIs" dxfId="267" priority="265" operator="equal">
      <formula>"Extrema"</formula>
    </cfRule>
    <cfRule type="cellIs" dxfId="266" priority="266" operator="equal">
      <formula>"Alta"</formula>
    </cfRule>
    <cfRule type="cellIs" dxfId="265" priority="267" operator="equal">
      <formula>"Moderada"</formula>
    </cfRule>
    <cfRule type="cellIs" dxfId="264" priority="268" operator="equal">
      <formula>"Baja"</formula>
    </cfRule>
  </conditionalFormatting>
  <conditionalFormatting sqref="Z79">
    <cfRule type="cellIs" dxfId="263" priority="262" operator="equal">
      <formula>"Catastrófico"</formula>
    </cfRule>
    <cfRule type="cellIs" dxfId="262" priority="263" operator="equal">
      <formula>"Mayor"</formula>
    </cfRule>
    <cfRule type="cellIs" dxfId="261" priority="264" operator="equal">
      <formula>"Moderado"</formula>
    </cfRule>
  </conditionalFormatting>
  <conditionalFormatting sqref="X79">
    <cfRule type="cellIs" dxfId="260" priority="257" operator="equal">
      <formula>"Improbable"</formula>
    </cfRule>
    <cfRule type="containsText" dxfId="259" priority="258" operator="containsText" text="Casi Seguro">
      <formula>NOT(ISERROR(SEARCH("Casi Seguro",X79)))</formula>
    </cfRule>
    <cfRule type="containsText" dxfId="258" priority="259" operator="containsText" text="Posible">
      <formula>NOT(ISERROR(SEARCH("Posible",X79)))</formula>
    </cfRule>
    <cfRule type="cellIs" dxfId="257" priority="260" operator="equal">
      <formula>"Probable"</formula>
    </cfRule>
    <cfRule type="containsText" dxfId="256" priority="261" operator="containsText" text="Rara Vez">
      <formula>NOT(ISERROR(SEARCH("Rara Vez",X79)))</formula>
    </cfRule>
  </conditionalFormatting>
  <conditionalFormatting sqref="X122">
    <cfRule type="cellIs" dxfId="255" priority="241" operator="equal">
      <formula>"Improbable"</formula>
    </cfRule>
    <cfRule type="containsText" dxfId="254" priority="242" operator="containsText" text="Casi Seguro">
      <formula>NOT(ISERROR(SEARCH("Casi Seguro",X122)))</formula>
    </cfRule>
    <cfRule type="containsText" dxfId="253" priority="243" operator="containsText" text="Posible">
      <formula>NOT(ISERROR(SEARCH("Posible",X122)))</formula>
    </cfRule>
    <cfRule type="cellIs" dxfId="252" priority="244" operator="equal">
      <formula>"Probable"</formula>
    </cfRule>
    <cfRule type="containsText" dxfId="251" priority="245" operator="containsText" text="Rara Vez">
      <formula>NOT(ISERROR(SEARCH("Rara Vez",X122)))</formula>
    </cfRule>
  </conditionalFormatting>
  <conditionalFormatting sqref="AB86 AB91 AB94 AB97 AB100">
    <cfRule type="cellIs" dxfId="250" priority="253" operator="equal">
      <formula>"Extrema"</formula>
    </cfRule>
    <cfRule type="cellIs" dxfId="249" priority="254" operator="equal">
      <formula>"Alta"</formula>
    </cfRule>
    <cfRule type="cellIs" dxfId="248" priority="255" operator="equal">
      <formula>"Moderada"</formula>
    </cfRule>
    <cfRule type="cellIs" dxfId="247" priority="256" operator="equal">
      <formula>"Baja"</formula>
    </cfRule>
  </conditionalFormatting>
  <conditionalFormatting sqref="AB122">
    <cfRule type="cellIs" dxfId="246" priority="249" operator="equal">
      <formula>"Extrema"</formula>
    </cfRule>
    <cfRule type="cellIs" dxfId="245" priority="250" operator="equal">
      <formula>"Alta"</formula>
    </cfRule>
    <cfRule type="cellIs" dxfId="244" priority="251" operator="equal">
      <formula>"Moderada"</formula>
    </cfRule>
    <cfRule type="cellIs" dxfId="243" priority="252" operator="equal">
      <formula>"Baja"</formula>
    </cfRule>
  </conditionalFormatting>
  <conditionalFormatting sqref="Z122">
    <cfRule type="cellIs" dxfId="242" priority="246" operator="equal">
      <formula>"Catastrófico"</formula>
    </cfRule>
    <cfRule type="cellIs" dxfId="241" priority="247" operator="equal">
      <formula>"Mayor"</formula>
    </cfRule>
    <cfRule type="cellIs" dxfId="240" priority="248" operator="equal">
      <formula>"Moderado"</formula>
    </cfRule>
  </conditionalFormatting>
  <conditionalFormatting sqref="X196:X198">
    <cfRule type="cellIs" dxfId="239" priority="217" operator="equal">
      <formula>"Improbable"</formula>
    </cfRule>
    <cfRule type="containsText" dxfId="238" priority="218" operator="containsText" text="Casi Seguro">
      <formula>NOT(ISERROR(SEARCH("Casi Seguro",X196)))</formula>
    </cfRule>
    <cfRule type="containsText" dxfId="237" priority="219" operator="containsText" text="Posible">
      <formula>NOT(ISERROR(SEARCH("Posible",X196)))</formula>
    </cfRule>
    <cfRule type="cellIs" dxfId="236" priority="220" operator="equal">
      <formula>"Probable"</formula>
    </cfRule>
    <cfRule type="containsText" dxfId="235" priority="221" operator="containsText" text="Rara Vez">
      <formula>NOT(ISERROR(SEARCH("Rara Vez",X196)))</formula>
    </cfRule>
  </conditionalFormatting>
  <conditionalFormatting sqref="L196:L198">
    <cfRule type="cellIs" dxfId="234" priority="237" operator="equal">
      <formula>"Extrema"</formula>
    </cfRule>
    <cfRule type="cellIs" dxfId="233" priority="238" operator="equal">
      <formula>"Alta"</formula>
    </cfRule>
    <cfRule type="cellIs" dxfId="232" priority="239" operator="equal">
      <formula>"Moderada"</formula>
    </cfRule>
    <cfRule type="cellIs" dxfId="231" priority="240" operator="equal">
      <formula>"Baja"</formula>
    </cfRule>
  </conditionalFormatting>
  <conditionalFormatting sqref="J196:J198">
    <cfRule type="cellIs" dxfId="230" priority="234" operator="equal">
      <formula>"Catastrófico"</formula>
    </cfRule>
    <cfRule type="cellIs" dxfId="229" priority="235" operator="equal">
      <formula>"Mayor"</formula>
    </cfRule>
    <cfRule type="cellIs" dxfId="228" priority="236" operator="equal">
      <formula>"Moderado"</formula>
    </cfRule>
  </conditionalFormatting>
  <conditionalFormatting sqref="H196:H198">
    <cfRule type="cellIs" dxfId="227" priority="229" operator="equal">
      <formula>"Improbable"</formula>
    </cfRule>
    <cfRule type="containsText" dxfId="226" priority="230" operator="containsText" text="Casi Seguro">
      <formula>NOT(ISERROR(SEARCH("Casi Seguro",H196)))</formula>
    </cfRule>
    <cfRule type="containsText" dxfId="225" priority="231" operator="containsText" text="Posible">
      <formula>NOT(ISERROR(SEARCH("Posible",H196)))</formula>
    </cfRule>
    <cfRule type="cellIs" dxfId="224" priority="232" operator="equal">
      <formula>"Probable"</formula>
    </cfRule>
    <cfRule type="containsText" dxfId="223" priority="233" operator="containsText" text="Rara Vez">
      <formula>NOT(ISERROR(SEARCH("Rara Vez",H196)))</formula>
    </cfRule>
  </conditionalFormatting>
  <conditionalFormatting sqref="AB196:AB198">
    <cfRule type="cellIs" dxfId="222" priority="225" operator="equal">
      <formula>"Extrema"</formula>
    </cfRule>
    <cfRule type="cellIs" dxfId="221" priority="226" operator="equal">
      <formula>"Alta"</formula>
    </cfRule>
    <cfRule type="cellIs" dxfId="220" priority="227" operator="equal">
      <formula>"Moderada"</formula>
    </cfRule>
    <cfRule type="cellIs" dxfId="219" priority="228" operator="equal">
      <formula>"Baja"</formula>
    </cfRule>
  </conditionalFormatting>
  <conditionalFormatting sqref="Z196:Z198">
    <cfRule type="cellIs" dxfId="218" priority="222" operator="equal">
      <formula>"Catastrófico"</formula>
    </cfRule>
    <cfRule type="cellIs" dxfId="217" priority="223" operator="equal">
      <formula>"Mayor"</formula>
    </cfRule>
    <cfRule type="cellIs" dxfId="216" priority="224" operator="equal">
      <formula>"Moderado"</formula>
    </cfRule>
  </conditionalFormatting>
  <conditionalFormatting sqref="Z23">
    <cfRule type="cellIs" dxfId="215" priority="214" operator="equal">
      <formula>"Catastrófico"</formula>
    </cfRule>
    <cfRule type="cellIs" dxfId="214" priority="215" operator="equal">
      <formula>"Mayor"</formula>
    </cfRule>
    <cfRule type="cellIs" dxfId="213" priority="216" operator="equal">
      <formula>"Moderado"</formula>
    </cfRule>
  </conditionalFormatting>
  <conditionalFormatting sqref="X23">
    <cfRule type="cellIs" dxfId="212" priority="209" operator="equal">
      <formula>"Improbable"</formula>
    </cfRule>
    <cfRule type="containsText" dxfId="211" priority="210" operator="containsText" text="Casi Seguro">
      <formula>NOT(ISERROR(SEARCH("Casi Seguro",X23)))</formula>
    </cfRule>
    <cfRule type="containsText" dxfId="210" priority="211" operator="containsText" text="Posible">
      <formula>NOT(ISERROR(SEARCH("Posible",X23)))</formula>
    </cfRule>
    <cfRule type="cellIs" dxfId="209" priority="212" operator="equal">
      <formula>"Probable"</formula>
    </cfRule>
    <cfRule type="containsText" dxfId="208" priority="213" operator="containsText" text="Rara Vez">
      <formula>NOT(ISERROR(SEARCH("Rara Vez",X23)))</formula>
    </cfRule>
  </conditionalFormatting>
  <conditionalFormatting sqref="AB44">
    <cfRule type="cellIs" dxfId="207" priority="205" operator="equal">
      <formula>"Extrema"</formula>
    </cfRule>
    <cfRule type="cellIs" dxfId="206" priority="206" operator="equal">
      <formula>"Alta"</formula>
    </cfRule>
    <cfRule type="cellIs" dxfId="205" priority="207" operator="equal">
      <formula>"Moderada"</formula>
    </cfRule>
    <cfRule type="cellIs" dxfId="204" priority="208" operator="equal">
      <formula>"Baja"</formula>
    </cfRule>
  </conditionalFormatting>
  <conditionalFormatting sqref="Z44">
    <cfRule type="cellIs" dxfId="203" priority="202" operator="equal">
      <formula>"Catastrófico"</formula>
    </cfRule>
    <cfRule type="cellIs" dxfId="202" priority="203" operator="equal">
      <formula>"Mayor"</formula>
    </cfRule>
    <cfRule type="cellIs" dxfId="201" priority="204" operator="equal">
      <formula>"Moderado"</formula>
    </cfRule>
  </conditionalFormatting>
  <conditionalFormatting sqref="X44">
    <cfRule type="cellIs" dxfId="200" priority="197" operator="equal">
      <formula>"Improbable"</formula>
    </cfRule>
    <cfRule type="containsText" dxfId="199" priority="198" operator="containsText" text="Casi Seguro">
      <formula>NOT(ISERROR(SEARCH("Casi Seguro",X44)))</formula>
    </cfRule>
    <cfRule type="containsText" dxfId="198" priority="199" operator="containsText" text="Posible">
      <formula>NOT(ISERROR(SEARCH("Posible",X44)))</formula>
    </cfRule>
    <cfRule type="cellIs" dxfId="197" priority="200" operator="equal">
      <formula>"Probable"</formula>
    </cfRule>
    <cfRule type="containsText" dxfId="196" priority="201" operator="containsText" text="Rara Vez">
      <formula>NOT(ISERROR(SEARCH("Rara Vez",X44)))</formula>
    </cfRule>
  </conditionalFormatting>
  <conditionalFormatting sqref="AB52">
    <cfRule type="cellIs" dxfId="195" priority="193" operator="equal">
      <formula>"Extrema"</formula>
    </cfRule>
    <cfRule type="cellIs" dxfId="194" priority="194" operator="equal">
      <formula>"Alta"</formula>
    </cfRule>
    <cfRule type="cellIs" dxfId="193" priority="195" operator="equal">
      <formula>"Moderada"</formula>
    </cfRule>
    <cfRule type="cellIs" dxfId="192" priority="196" operator="equal">
      <formula>"Baja"</formula>
    </cfRule>
  </conditionalFormatting>
  <conditionalFormatting sqref="Z52">
    <cfRule type="cellIs" dxfId="191" priority="190" operator="equal">
      <formula>"Catastrófico"</formula>
    </cfRule>
    <cfRule type="cellIs" dxfId="190" priority="191" operator="equal">
      <formula>"Mayor"</formula>
    </cfRule>
    <cfRule type="cellIs" dxfId="189" priority="192" operator="equal">
      <formula>"Moderado"</formula>
    </cfRule>
  </conditionalFormatting>
  <conditionalFormatting sqref="X52">
    <cfRule type="cellIs" dxfId="188" priority="185" operator="equal">
      <formula>"Improbable"</formula>
    </cfRule>
    <cfRule type="containsText" dxfId="187" priority="186" operator="containsText" text="Casi Seguro">
      <formula>NOT(ISERROR(SEARCH("Casi Seguro",X52)))</formula>
    </cfRule>
    <cfRule type="containsText" dxfId="186" priority="187" operator="containsText" text="Posible">
      <formula>NOT(ISERROR(SEARCH("Posible",X52)))</formula>
    </cfRule>
    <cfRule type="cellIs" dxfId="185" priority="188" operator="equal">
      <formula>"Probable"</formula>
    </cfRule>
    <cfRule type="containsText" dxfId="184" priority="189" operator="containsText" text="Rara Vez">
      <formula>NOT(ISERROR(SEARCH("Rara Vez",X52)))</formula>
    </cfRule>
  </conditionalFormatting>
  <conditionalFormatting sqref="V9:V61">
    <cfRule type="iconSet" priority="560">
      <iconSet iconSet="3Symbols2">
        <cfvo type="percent" val="0"/>
        <cfvo type="percent" val="33"/>
        <cfvo type="percent" val="67"/>
      </iconSet>
    </cfRule>
  </conditionalFormatting>
  <conditionalFormatting sqref="AB59:AB60">
    <cfRule type="cellIs" dxfId="183" priority="181" operator="equal">
      <formula>"Extrema"</formula>
    </cfRule>
    <cfRule type="cellIs" dxfId="182" priority="182" operator="equal">
      <formula>"Alta"</formula>
    </cfRule>
    <cfRule type="cellIs" dxfId="181" priority="183" operator="equal">
      <formula>"Moderada"</formula>
    </cfRule>
    <cfRule type="cellIs" dxfId="180" priority="184" operator="equal">
      <formula>"Baja"</formula>
    </cfRule>
  </conditionalFormatting>
  <conditionalFormatting sqref="Z59:Z60">
    <cfRule type="cellIs" dxfId="179" priority="178" operator="equal">
      <formula>"Catastrófico"</formula>
    </cfRule>
    <cfRule type="cellIs" dxfId="178" priority="179" operator="equal">
      <formula>"Mayor"</formula>
    </cfRule>
    <cfRule type="cellIs" dxfId="177" priority="180" operator="equal">
      <formula>"Moderado"</formula>
    </cfRule>
  </conditionalFormatting>
  <conditionalFormatting sqref="X59:X60">
    <cfRule type="cellIs" dxfId="176" priority="173" operator="equal">
      <formula>"Improbable"</formula>
    </cfRule>
    <cfRule type="containsText" dxfId="175" priority="174" operator="containsText" text="Casi Seguro">
      <formula>NOT(ISERROR(SEARCH("Casi Seguro",X59)))</formula>
    </cfRule>
    <cfRule type="containsText" dxfId="174" priority="175" operator="containsText" text="Posible">
      <formula>NOT(ISERROR(SEARCH("Posible",X59)))</formula>
    </cfRule>
    <cfRule type="cellIs" dxfId="173" priority="176" operator="equal">
      <formula>"Probable"</formula>
    </cfRule>
    <cfRule type="containsText" dxfId="172" priority="177" operator="containsText" text="Rara Vez">
      <formula>NOT(ISERROR(SEARCH("Rara Vez",X59)))</formula>
    </cfRule>
  </conditionalFormatting>
  <conditionalFormatting sqref="AB62">
    <cfRule type="cellIs" dxfId="171" priority="169" operator="equal">
      <formula>"Extrema"</formula>
    </cfRule>
    <cfRule type="cellIs" dxfId="170" priority="170" operator="equal">
      <formula>"Alta"</formula>
    </cfRule>
    <cfRule type="cellIs" dxfId="169" priority="171" operator="equal">
      <formula>"Moderada"</formula>
    </cfRule>
    <cfRule type="cellIs" dxfId="168" priority="172" operator="equal">
      <formula>"Baja"</formula>
    </cfRule>
  </conditionalFormatting>
  <conditionalFormatting sqref="Z62">
    <cfRule type="cellIs" dxfId="167" priority="166" operator="equal">
      <formula>"Catastrófico"</formula>
    </cfRule>
    <cfRule type="cellIs" dxfId="166" priority="167" operator="equal">
      <formula>"Mayor"</formula>
    </cfRule>
    <cfRule type="cellIs" dxfId="165" priority="168" operator="equal">
      <formula>"Moderado"</formula>
    </cfRule>
  </conditionalFormatting>
  <conditionalFormatting sqref="X62">
    <cfRule type="cellIs" dxfId="164" priority="161" operator="equal">
      <formula>"Improbable"</formula>
    </cfRule>
    <cfRule type="containsText" dxfId="163" priority="162" operator="containsText" text="Casi Seguro">
      <formula>NOT(ISERROR(SEARCH("Casi Seguro",X62)))</formula>
    </cfRule>
    <cfRule type="containsText" dxfId="162" priority="163" operator="containsText" text="Posible">
      <formula>NOT(ISERROR(SEARCH("Posible",X62)))</formula>
    </cfRule>
    <cfRule type="cellIs" dxfId="161" priority="164" operator="equal">
      <formula>"Probable"</formula>
    </cfRule>
    <cfRule type="containsText" dxfId="160" priority="165" operator="containsText" text="Rara Vez">
      <formula>NOT(ISERROR(SEARCH("Rara Vez",X62)))</formula>
    </cfRule>
  </conditionalFormatting>
  <conditionalFormatting sqref="X118:X120">
    <cfRule type="cellIs" dxfId="159" priority="73" operator="equal">
      <formula>"Improbable"</formula>
    </cfRule>
    <cfRule type="containsText" dxfId="158" priority="74" operator="containsText" text="Casi Seguro">
      <formula>NOT(ISERROR(SEARCH("Casi Seguro",X118)))</formula>
    </cfRule>
    <cfRule type="containsText" dxfId="157" priority="75" operator="containsText" text="Posible">
      <formula>NOT(ISERROR(SEARCH("Posible",X118)))</formula>
    </cfRule>
    <cfRule type="cellIs" dxfId="156" priority="76" operator="equal">
      <formula>"Probable"</formula>
    </cfRule>
    <cfRule type="containsText" dxfId="155" priority="77" operator="containsText" text="Rara Vez">
      <formula>NOT(ISERROR(SEARCH("Rara Vez",X118)))</formula>
    </cfRule>
  </conditionalFormatting>
  <conditionalFormatting sqref="J86">
    <cfRule type="cellIs" dxfId="154" priority="158" operator="equal">
      <formula>"Catastrófico"</formula>
    </cfRule>
    <cfRule type="cellIs" dxfId="153" priority="159" operator="equal">
      <formula>"Mayor"</formula>
    </cfRule>
    <cfRule type="cellIs" dxfId="152" priority="160" operator="equal">
      <formula>"Moderado"</formula>
    </cfRule>
  </conditionalFormatting>
  <conditionalFormatting sqref="H86">
    <cfRule type="cellIs" dxfId="151" priority="153" operator="equal">
      <formula>"Improbable"</formula>
    </cfRule>
    <cfRule type="containsText" dxfId="150" priority="154" operator="containsText" text="Casi Seguro">
      <formula>NOT(ISERROR(SEARCH("Casi Seguro",H86)))</formula>
    </cfRule>
    <cfRule type="containsText" dxfId="149" priority="155" operator="containsText" text="Posible">
      <formula>NOT(ISERROR(SEARCH("Posible",H86)))</formula>
    </cfRule>
    <cfRule type="cellIs" dxfId="148" priority="156" operator="equal">
      <formula>"Probable"</formula>
    </cfRule>
    <cfRule type="containsText" dxfId="147" priority="157" operator="containsText" text="Rara Vez">
      <formula>NOT(ISERROR(SEARCH("Rara Vez",H86)))</formula>
    </cfRule>
  </conditionalFormatting>
  <conditionalFormatting sqref="H91 H94 H97 H100 H104">
    <cfRule type="cellIs" dxfId="146" priority="148" operator="equal">
      <formula>"Improbable"</formula>
    </cfRule>
    <cfRule type="containsText" dxfId="145" priority="149" operator="containsText" text="Casi Seguro">
      <formula>NOT(ISERROR(SEARCH("Casi Seguro",H91)))</formula>
    </cfRule>
    <cfRule type="containsText" dxfId="144" priority="150" operator="containsText" text="Posible">
      <formula>NOT(ISERROR(SEARCH("Posible",H91)))</formula>
    </cfRule>
    <cfRule type="cellIs" dxfId="143" priority="151" operator="equal">
      <formula>"Probable"</formula>
    </cfRule>
    <cfRule type="containsText" dxfId="142" priority="152" operator="containsText" text="Rara Vez">
      <formula>NOT(ISERROR(SEARCH("Rara Vez",H91)))</formula>
    </cfRule>
  </conditionalFormatting>
  <conditionalFormatting sqref="J91 J94 J97 J100 J104">
    <cfRule type="cellIs" dxfId="141" priority="145" operator="equal">
      <formula>"Catastrófico"</formula>
    </cfRule>
    <cfRule type="cellIs" dxfId="140" priority="146" operator="equal">
      <formula>"Mayor"</formula>
    </cfRule>
    <cfRule type="cellIs" dxfId="139" priority="147" operator="equal">
      <formula>"Moderado"</formula>
    </cfRule>
  </conditionalFormatting>
  <conditionalFormatting sqref="L104">
    <cfRule type="cellIs" dxfId="138" priority="141" operator="equal">
      <formula>"Extrema"</formula>
    </cfRule>
    <cfRule type="cellIs" dxfId="137" priority="142" operator="equal">
      <formula>"Alta"</formula>
    </cfRule>
    <cfRule type="cellIs" dxfId="136" priority="143" operator="equal">
      <formula>"Moderada"</formula>
    </cfRule>
    <cfRule type="cellIs" dxfId="135" priority="144" operator="equal">
      <formula>"Baja"</formula>
    </cfRule>
  </conditionalFormatting>
  <conditionalFormatting sqref="Z86">
    <cfRule type="cellIs" dxfId="134" priority="138" operator="equal">
      <formula>"Catastrófico"</formula>
    </cfRule>
    <cfRule type="cellIs" dxfId="133" priority="139" operator="equal">
      <formula>"Mayor"</formula>
    </cfRule>
    <cfRule type="cellIs" dxfId="132" priority="140" operator="equal">
      <formula>"Moderado"</formula>
    </cfRule>
  </conditionalFormatting>
  <conditionalFormatting sqref="X86">
    <cfRule type="cellIs" dxfId="131" priority="133" operator="equal">
      <formula>"Improbable"</formula>
    </cfRule>
    <cfRule type="containsText" dxfId="130" priority="134" operator="containsText" text="Casi Seguro">
      <formula>NOT(ISERROR(SEARCH("Casi Seguro",X86)))</formula>
    </cfRule>
    <cfRule type="containsText" dxfId="129" priority="135" operator="containsText" text="Posible">
      <formula>NOT(ISERROR(SEARCH("Posible",X86)))</formula>
    </cfRule>
    <cfRule type="cellIs" dxfId="128" priority="136" operator="equal">
      <formula>"Probable"</formula>
    </cfRule>
    <cfRule type="containsText" dxfId="127" priority="137" operator="containsText" text="Rara Vez">
      <formula>NOT(ISERROR(SEARCH("Rara Vez",X86)))</formula>
    </cfRule>
  </conditionalFormatting>
  <conditionalFormatting sqref="X91 X94 X97 X100 X104">
    <cfRule type="cellIs" dxfId="126" priority="128" operator="equal">
      <formula>"Improbable"</formula>
    </cfRule>
    <cfRule type="containsText" dxfId="125" priority="129" operator="containsText" text="Casi Seguro">
      <formula>NOT(ISERROR(SEARCH("Casi Seguro",X91)))</formula>
    </cfRule>
    <cfRule type="containsText" dxfId="124" priority="130" operator="containsText" text="Posible">
      <formula>NOT(ISERROR(SEARCH("Posible",X91)))</formula>
    </cfRule>
    <cfRule type="cellIs" dxfId="123" priority="131" operator="equal">
      <formula>"Probable"</formula>
    </cfRule>
    <cfRule type="containsText" dxfId="122" priority="132" operator="containsText" text="Rara Vez">
      <formula>NOT(ISERROR(SEARCH("Rara Vez",X91)))</formula>
    </cfRule>
  </conditionalFormatting>
  <conditionalFormatting sqref="Z91 Z94 Z97 Z100 Z104">
    <cfRule type="cellIs" dxfId="121" priority="125" operator="equal">
      <formula>"Catastrófico"</formula>
    </cfRule>
    <cfRule type="cellIs" dxfId="120" priority="126" operator="equal">
      <formula>"Mayor"</formula>
    </cfRule>
    <cfRule type="cellIs" dxfId="119" priority="127" operator="equal">
      <formula>"Moderado"</formula>
    </cfRule>
  </conditionalFormatting>
  <conditionalFormatting sqref="AB104">
    <cfRule type="cellIs" dxfId="118" priority="121" operator="equal">
      <formula>"Extrema"</formula>
    </cfRule>
    <cfRule type="cellIs" dxfId="117" priority="122" operator="equal">
      <formula>"Alta"</formula>
    </cfRule>
    <cfRule type="cellIs" dxfId="116" priority="123" operator="equal">
      <formula>"Moderada"</formula>
    </cfRule>
    <cfRule type="cellIs" dxfId="115" priority="124" operator="equal">
      <formula>"Baja"</formula>
    </cfRule>
  </conditionalFormatting>
  <conditionalFormatting sqref="L111:L112 L107:L109 L114">
    <cfRule type="cellIs" dxfId="114" priority="117" operator="equal">
      <formula>"Extrema"</formula>
    </cfRule>
    <cfRule type="cellIs" dxfId="113" priority="118" operator="equal">
      <formula>"Alta"</formula>
    </cfRule>
    <cfRule type="cellIs" dxfId="112" priority="119" operator="equal">
      <formula>"Moderada"</formula>
    </cfRule>
    <cfRule type="cellIs" dxfId="111" priority="120" operator="equal">
      <formula>"Baja"</formula>
    </cfRule>
  </conditionalFormatting>
  <conditionalFormatting sqref="J111:J112 J107:J109 J114">
    <cfRule type="cellIs" dxfId="110" priority="114" operator="equal">
      <formula>"Catastrófico"</formula>
    </cfRule>
    <cfRule type="cellIs" dxfId="109" priority="115" operator="equal">
      <formula>"Mayor"</formula>
    </cfRule>
    <cfRule type="cellIs" dxfId="108" priority="116" operator="equal">
      <formula>"Moderado"</formula>
    </cfRule>
  </conditionalFormatting>
  <conditionalFormatting sqref="H111:H112 H107:H109 H114">
    <cfRule type="cellIs" dxfId="107" priority="109" operator="equal">
      <formula>"Improbable"</formula>
    </cfRule>
    <cfRule type="containsText" dxfId="106" priority="110" operator="containsText" text="Casi Seguro">
      <formula>NOT(ISERROR(SEARCH("Casi Seguro",H107)))</formula>
    </cfRule>
    <cfRule type="containsText" dxfId="105" priority="111" operator="containsText" text="Posible">
      <formula>NOT(ISERROR(SEARCH("Posible",H107)))</formula>
    </cfRule>
    <cfRule type="cellIs" dxfId="104" priority="112" operator="equal">
      <formula>"Probable"</formula>
    </cfRule>
    <cfRule type="containsText" dxfId="103" priority="113" operator="containsText" text="Rara Vez">
      <formula>NOT(ISERROR(SEARCH("Rara Vez",H107)))</formula>
    </cfRule>
  </conditionalFormatting>
  <conditionalFormatting sqref="L118:L120">
    <cfRule type="cellIs" dxfId="102" priority="105" operator="equal">
      <formula>"Extrema"</formula>
    </cfRule>
    <cfRule type="cellIs" dxfId="101" priority="106" operator="equal">
      <formula>"Alta"</formula>
    </cfRule>
    <cfRule type="cellIs" dxfId="100" priority="107" operator="equal">
      <formula>"Moderada"</formula>
    </cfRule>
    <cfRule type="cellIs" dxfId="99" priority="108" operator="equal">
      <formula>"Baja"</formula>
    </cfRule>
  </conditionalFormatting>
  <conditionalFormatting sqref="J118:J120">
    <cfRule type="cellIs" dxfId="98" priority="102" operator="equal">
      <formula>"Catastrófico"</formula>
    </cfRule>
    <cfRule type="cellIs" dxfId="97" priority="103" operator="equal">
      <formula>"Mayor"</formula>
    </cfRule>
    <cfRule type="cellIs" dxfId="96" priority="104" operator="equal">
      <formula>"Moderado"</formula>
    </cfRule>
  </conditionalFormatting>
  <conditionalFormatting sqref="H118:H120">
    <cfRule type="cellIs" dxfId="95" priority="97" operator="equal">
      <formula>"Improbable"</formula>
    </cfRule>
    <cfRule type="containsText" dxfId="94" priority="98" operator="containsText" text="Casi Seguro">
      <formula>NOT(ISERROR(SEARCH("Casi Seguro",H118)))</formula>
    </cfRule>
    <cfRule type="containsText" dxfId="93" priority="99" operator="containsText" text="Posible">
      <formula>NOT(ISERROR(SEARCH("Posible",H118)))</formula>
    </cfRule>
    <cfRule type="cellIs" dxfId="92" priority="100" operator="equal">
      <formula>"Probable"</formula>
    </cfRule>
    <cfRule type="containsText" dxfId="91" priority="101" operator="containsText" text="Rara Vez">
      <formula>NOT(ISERROR(SEARCH("Rara Vez",H118)))</formula>
    </cfRule>
  </conditionalFormatting>
  <conditionalFormatting sqref="AB111:AB112 AB107:AB109 AB114">
    <cfRule type="cellIs" dxfId="90" priority="93" operator="equal">
      <formula>"Extrema"</formula>
    </cfRule>
    <cfRule type="cellIs" dxfId="89" priority="94" operator="equal">
      <formula>"Alta"</formula>
    </cfRule>
    <cfRule type="cellIs" dxfId="88" priority="95" operator="equal">
      <formula>"Moderada"</formula>
    </cfRule>
    <cfRule type="cellIs" dxfId="87" priority="96" operator="equal">
      <formula>"Baja"</formula>
    </cfRule>
  </conditionalFormatting>
  <conditionalFormatting sqref="Z111:Z112 Z107:Z109 Z114">
    <cfRule type="cellIs" dxfId="86" priority="90" operator="equal">
      <formula>"Catastrófico"</formula>
    </cfRule>
    <cfRule type="cellIs" dxfId="85" priority="91" operator="equal">
      <formula>"Mayor"</formula>
    </cfRule>
    <cfRule type="cellIs" dxfId="84" priority="92" operator="equal">
      <formula>"Moderado"</formula>
    </cfRule>
  </conditionalFormatting>
  <conditionalFormatting sqref="X111:X112 X107:X109 X114">
    <cfRule type="cellIs" dxfId="83" priority="85" operator="equal">
      <formula>"Improbable"</formula>
    </cfRule>
    <cfRule type="containsText" dxfId="82" priority="86" operator="containsText" text="Casi Seguro">
      <formula>NOT(ISERROR(SEARCH("Casi Seguro",X107)))</formula>
    </cfRule>
    <cfRule type="containsText" dxfId="81" priority="87" operator="containsText" text="Posible">
      <formula>NOT(ISERROR(SEARCH("Posible",X107)))</formula>
    </cfRule>
    <cfRule type="cellIs" dxfId="80" priority="88" operator="equal">
      <formula>"Probable"</formula>
    </cfRule>
    <cfRule type="containsText" dxfId="79" priority="89" operator="containsText" text="Rara Vez">
      <formula>NOT(ISERROR(SEARCH("Rara Vez",X107)))</formula>
    </cfRule>
  </conditionalFormatting>
  <conditionalFormatting sqref="AB118:AB120">
    <cfRule type="cellIs" dxfId="78" priority="81" operator="equal">
      <formula>"Extrema"</formula>
    </cfRule>
    <cfRule type="cellIs" dxfId="77" priority="82" operator="equal">
      <formula>"Alta"</formula>
    </cfRule>
    <cfRule type="cellIs" dxfId="76" priority="83" operator="equal">
      <formula>"Moderada"</formula>
    </cfRule>
    <cfRule type="cellIs" dxfId="75" priority="84" operator="equal">
      <formula>"Baja"</formula>
    </cfRule>
  </conditionalFormatting>
  <conditionalFormatting sqref="Z118:Z120">
    <cfRule type="cellIs" dxfId="74" priority="78" operator="equal">
      <formula>"Catastrófico"</formula>
    </cfRule>
    <cfRule type="cellIs" dxfId="73" priority="79" operator="equal">
      <formula>"Mayor"</formula>
    </cfRule>
    <cfRule type="cellIs" dxfId="72" priority="80" operator="equal">
      <formula>"Moderado"</formula>
    </cfRule>
  </conditionalFormatting>
  <conditionalFormatting sqref="AB211">
    <cfRule type="cellIs" dxfId="71" priority="1" operator="equal">
      <formula>"Extrema"</formula>
    </cfRule>
    <cfRule type="cellIs" dxfId="70" priority="2" operator="equal">
      <formula>"Alta"</formula>
    </cfRule>
    <cfRule type="cellIs" dxfId="69" priority="3" operator="equal">
      <formula>"Moderada"</formula>
    </cfRule>
    <cfRule type="cellIs" dxfId="68" priority="4" operator="equal">
      <formula>"Baja"</formula>
    </cfRule>
  </conditionalFormatting>
  <conditionalFormatting sqref="L187 L189 L192 L194">
    <cfRule type="cellIs" dxfId="67" priority="69" operator="equal">
      <formula>"Extrema"</formula>
    </cfRule>
    <cfRule type="cellIs" dxfId="66" priority="70" operator="equal">
      <formula>"Alta"</formula>
    </cfRule>
    <cfRule type="cellIs" dxfId="65" priority="71" operator="equal">
      <formula>"Moderada"</formula>
    </cfRule>
    <cfRule type="cellIs" dxfId="64" priority="72" operator="equal">
      <formula>"Baja"</formula>
    </cfRule>
  </conditionalFormatting>
  <conditionalFormatting sqref="J187 J189 J192 J194">
    <cfRule type="cellIs" dxfId="63" priority="66" operator="equal">
      <formula>"Catastrófico"</formula>
    </cfRule>
    <cfRule type="cellIs" dxfId="62" priority="67" operator="equal">
      <formula>"Mayor"</formula>
    </cfRule>
    <cfRule type="cellIs" dxfId="61" priority="68" operator="equal">
      <formula>"Moderado"</formula>
    </cfRule>
  </conditionalFormatting>
  <conditionalFormatting sqref="H187 H189 H192 H194">
    <cfRule type="cellIs" dxfId="60" priority="61" operator="equal">
      <formula>"Improbable"</formula>
    </cfRule>
    <cfRule type="containsText" dxfId="59" priority="62" operator="containsText" text="Casi Seguro">
      <formula>NOT(ISERROR(SEARCH("Casi Seguro",H187)))</formula>
    </cfRule>
    <cfRule type="containsText" dxfId="58" priority="63" operator="containsText" text="Posible">
      <formula>NOT(ISERROR(SEARCH("Posible",H187)))</formula>
    </cfRule>
    <cfRule type="cellIs" dxfId="57" priority="64" operator="equal">
      <formula>"Probable"</formula>
    </cfRule>
    <cfRule type="containsText" dxfId="56" priority="65" operator="containsText" text="Rara Vez">
      <formula>NOT(ISERROR(SEARCH("Rara Vez",H187)))</formula>
    </cfRule>
  </conditionalFormatting>
  <conditionalFormatting sqref="AB187 AB189 AB192 AB194">
    <cfRule type="cellIs" dxfId="55" priority="57" operator="equal">
      <formula>"Extrema"</formula>
    </cfRule>
    <cfRule type="cellIs" dxfId="54" priority="58" operator="equal">
      <formula>"Alta"</formula>
    </cfRule>
    <cfRule type="cellIs" dxfId="53" priority="59" operator="equal">
      <formula>"Moderada"</formula>
    </cfRule>
    <cfRule type="cellIs" dxfId="52" priority="60" operator="equal">
      <formula>"Baja"</formula>
    </cfRule>
  </conditionalFormatting>
  <conditionalFormatting sqref="Z187 Z189 Z192 Z194">
    <cfRule type="cellIs" dxfId="51" priority="54" operator="equal">
      <formula>"Catastrófico"</formula>
    </cfRule>
    <cfRule type="cellIs" dxfId="50" priority="55" operator="equal">
      <formula>"Mayor"</formula>
    </cfRule>
    <cfRule type="cellIs" dxfId="49" priority="56" operator="equal">
      <formula>"Moderado"</formula>
    </cfRule>
  </conditionalFormatting>
  <conditionalFormatting sqref="X187 X189 X192 X194">
    <cfRule type="cellIs" dxfId="48" priority="49" operator="equal">
      <formula>"Improbable"</formula>
    </cfRule>
    <cfRule type="containsText" dxfId="47" priority="50" operator="containsText" text="Casi Seguro">
      <formula>NOT(ISERROR(SEARCH("Casi Seguro",X187)))</formula>
    </cfRule>
    <cfRule type="containsText" dxfId="46" priority="51" operator="containsText" text="Posible">
      <formula>NOT(ISERROR(SEARCH("Posible",X187)))</formula>
    </cfRule>
    <cfRule type="cellIs" dxfId="45" priority="52" operator="equal">
      <formula>"Probable"</formula>
    </cfRule>
    <cfRule type="containsText" dxfId="44" priority="53" operator="containsText" text="Rara Vez">
      <formula>NOT(ISERROR(SEARCH("Rara Vez",X187)))</formula>
    </cfRule>
  </conditionalFormatting>
  <conditionalFormatting sqref="J200">
    <cfRule type="cellIs" dxfId="43" priority="46" operator="equal">
      <formula>"Catastrófico"</formula>
    </cfRule>
    <cfRule type="cellIs" dxfId="42" priority="47" operator="equal">
      <formula>"Mayor"</formula>
    </cfRule>
    <cfRule type="cellIs" dxfId="41" priority="48" operator="equal">
      <formula>"Moderado"</formula>
    </cfRule>
  </conditionalFormatting>
  <conditionalFormatting sqref="H200">
    <cfRule type="cellIs" dxfId="40" priority="41" operator="equal">
      <formula>"Improbable"</formula>
    </cfRule>
    <cfRule type="containsText" dxfId="39" priority="42" operator="containsText" text="Casi Seguro">
      <formula>NOT(ISERROR(SEARCH("Casi Seguro",H200)))</formula>
    </cfRule>
    <cfRule type="containsText" dxfId="38" priority="43" operator="containsText" text="Posible">
      <formula>NOT(ISERROR(SEARCH("Posible",H200)))</formula>
    </cfRule>
    <cfRule type="cellIs" dxfId="37" priority="44" operator="equal">
      <formula>"Probable"</formula>
    </cfRule>
    <cfRule type="containsText" dxfId="36" priority="45" operator="containsText" text="Rara Vez">
      <formula>NOT(ISERROR(SEARCH("Rara Vez",H200)))</formula>
    </cfRule>
  </conditionalFormatting>
  <conditionalFormatting sqref="H211">
    <cfRule type="cellIs" dxfId="35" priority="36" operator="equal">
      <formula>"Improbable"</formula>
    </cfRule>
    <cfRule type="containsText" dxfId="34" priority="37" operator="containsText" text="Casi Seguro">
      <formula>NOT(ISERROR(SEARCH("Casi Seguro",H211)))</formula>
    </cfRule>
    <cfRule type="containsText" dxfId="33" priority="38" operator="containsText" text="Posible">
      <formula>NOT(ISERROR(SEARCH("Posible",H211)))</formula>
    </cfRule>
    <cfRule type="cellIs" dxfId="32" priority="39" operator="equal">
      <formula>"Probable"</formula>
    </cfRule>
    <cfRule type="containsText" dxfId="31" priority="40" operator="containsText" text="Rara Vez">
      <formula>NOT(ISERROR(SEARCH("Rara Vez",H211)))</formula>
    </cfRule>
  </conditionalFormatting>
  <conditionalFormatting sqref="J211">
    <cfRule type="cellIs" dxfId="30" priority="33" operator="equal">
      <formula>"Catastrófico"</formula>
    </cfRule>
    <cfRule type="cellIs" dxfId="29" priority="34" operator="equal">
      <formula>"Mayor"</formula>
    </cfRule>
    <cfRule type="cellIs" dxfId="28" priority="35" operator="equal">
      <formula>"Moderado"</formula>
    </cfRule>
  </conditionalFormatting>
  <conditionalFormatting sqref="AB200">
    <cfRule type="cellIs" dxfId="27" priority="5" operator="equal">
      <formula>"Extrema"</formula>
    </cfRule>
    <cfRule type="cellIs" dxfId="26" priority="6" operator="equal">
      <formula>"Alta"</formula>
    </cfRule>
    <cfRule type="cellIs" dxfId="25" priority="7" operator="equal">
      <formula>"Moderada"</formula>
    </cfRule>
    <cfRule type="cellIs" dxfId="24" priority="8" operator="equal">
      <formula>"Baja"</formula>
    </cfRule>
  </conditionalFormatting>
  <conditionalFormatting sqref="L200">
    <cfRule type="cellIs" dxfId="23" priority="29" operator="equal">
      <formula>"Extrema"</formula>
    </cfRule>
    <cfRule type="cellIs" dxfId="22" priority="30" operator="equal">
      <formula>"Alta"</formula>
    </cfRule>
    <cfRule type="cellIs" dxfId="21" priority="31" operator="equal">
      <formula>"Moderada"</formula>
    </cfRule>
    <cfRule type="cellIs" dxfId="20" priority="32" operator="equal">
      <formula>"Baja"</formula>
    </cfRule>
  </conditionalFormatting>
  <conditionalFormatting sqref="L211">
    <cfRule type="cellIs" dxfId="19" priority="25" operator="equal">
      <formula>"Extrema"</formula>
    </cfRule>
    <cfRule type="cellIs" dxfId="18" priority="26" operator="equal">
      <formula>"Alta"</formula>
    </cfRule>
    <cfRule type="cellIs" dxfId="17" priority="27" operator="equal">
      <formula>"Moderada"</formula>
    </cfRule>
    <cfRule type="cellIs" dxfId="16" priority="28" operator="equal">
      <formula>"Baja"</formula>
    </cfRule>
  </conditionalFormatting>
  <conditionalFormatting sqref="Z200">
    <cfRule type="cellIs" dxfId="15" priority="22" operator="equal">
      <formula>"Catastrófico"</formula>
    </cfRule>
    <cfRule type="cellIs" dxfId="14" priority="23" operator="equal">
      <formula>"Mayor"</formula>
    </cfRule>
    <cfRule type="cellIs" dxfId="13" priority="24" operator="equal">
      <formula>"Moderado"</formula>
    </cfRule>
  </conditionalFormatting>
  <conditionalFormatting sqref="X200">
    <cfRule type="cellIs" dxfId="12" priority="17" operator="equal">
      <formula>"Improbable"</formula>
    </cfRule>
    <cfRule type="containsText" dxfId="11" priority="18" operator="containsText" text="Casi Seguro">
      <formula>NOT(ISERROR(SEARCH("Casi Seguro",X200)))</formula>
    </cfRule>
    <cfRule type="containsText" dxfId="10" priority="19" operator="containsText" text="Posible">
      <formula>NOT(ISERROR(SEARCH("Posible",X200)))</formula>
    </cfRule>
    <cfRule type="cellIs" dxfId="9" priority="20" operator="equal">
      <formula>"Probable"</formula>
    </cfRule>
    <cfRule type="containsText" dxfId="8" priority="21" operator="containsText" text="Rara Vez">
      <formula>NOT(ISERROR(SEARCH("Rara Vez",X200)))</formula>
    </cfRule>
  </conditionalFormatting>
  <conditionalFormatting sqref="X211">
    <cfRule type="cellIs" dxfId="7" priority="12" operator="equal">
      <formula>"Improbable"</formula>
    </cfRule>
    <cfRule type="containsText" dxfId="6" priority="13" operator="containsText" text="Casi Seguro">
      <formula>NOT(ISERROR(SEARCH("Casi Seguro",X211)))</formula>
    </cfRule>
    <cfRule type="containsText" dxfId="5" priority="14" operator="containsText" text="Posible">
      <formula>NOT(ISERROR(SEARCH("Posible",X211)))</formula>
    </cfRule>
    <cfRule type="cellIs" dxfId="4" priority="15" operator="equal">
      <formula>"Probable"</formula>
    </cfRule>
    <cfRule type="containsText" dxfId="3" priority="16" operator="containsText" text="Rara Vez">
      <formula>NOT(ISERROR(SEARCH("Rara Vez",X211)))</formula>
    </cfRule>
  </conditionalFormatting>
  <conditionalFormatting sqref="Z211">
    <cfRule type="cellIs" dxfId="2" priority="9" operator="equal">
      <formula>"Catastrófico"</formula>
    </cfRule>
    <cfRule type="cellIs" dxfId="1" priority="10" operator="equal">
      <formula>"Mayor"</formula>
    </cfRule>
    <cfRule type="cellIs" dxfId="0" priority="11" operator="equal">
      <formula>"Moderado"</formula>
    </cfRule>
  </conditionalFormatting>
  <dataValidations count="10">
    <dataValidation type="list" allowBlank="1" showInputMessage="1" showErrorMessage="1" sqref="G25:G43" xr:uid="{62A841F3-A660-4429-9FC2-4B452456F628}">
      <formula1>$G$1048253:$G$1048270</formula1>
    </dataValidation>
    <dataValidation type="list" allowBlank="1" showInputMessage="1" showErrorMessage="1" sqref="G73:G78" xr:uid="{E68A74F9-2936-4170-BCE6-81F7AB12C2FA}">
      <formula1>$G$1047944:$G$1047962</formula1>
    </dataValidation>
    <dataValidation type="list" allowBlank="1" showInputMessage="1" showErrorMessage="1" sqref="G64:G72" xr:uid="{984EA3A6-A5FA-40B2-90A5-04F156F0E106}">
      <formula1>$G$1047950:$G$1047968</formula1>
    </dataValidation>
    <dataValidation type="list" allowBlank="1" showInputMessage="1" showErrorMessage="1" sqref="G124:G130 G132:G158 G160:G186" xr:uid="{B77A58C5-783E-41CD-8AC1-E76092FBB7E9}">
      <formula1>$G$1048238:$G$1048255</formula1>
    </dataValidation>
    <dataValidation type="list" allowBlank="1" showInputMessage="1" showErrorMessage="1" sqref="AH14:AH21 AH59:AH82 AH196:AH205 AG198 AH44 AH46:AH51 AH53 AH55 AH57 AH84:AH85 AH216:AH217 AH209:AH211 AH107:AH186" xr:uid="{16666CA9-3F7F-464C-96F2-013D6FF9F5A0}">
      <formula1>"En el momento de laoperación, Diario, Semanal, Mensual, Bimestral, Trimestral, Cuatrimestral, Semestral"</formula1>
    </dataValidation>
    <dataValidation type="list" allowBlank="1" showInputMessage="1" showErrorMessage="1" sqref="G281:G314 G13 G62 G58:G60 G18:G23" xr:uid="{1E577F3A-DFCC-414C-B8A9-AB784EA2F97A}">
      <formula1>$G$1048232:$G$1048249</formula1>
    </dataValidation>
    <dataValidation type="list" allowBlank="1" showInputMessage="1" showErrorMessage="1" sqref="AD41 AD38 AD9:AD18 AD69 AD73 AD79 AD64:AD65 AD196 AD22:AD23 AD25:AD35 AD44 AD52 AD58 AD62 AD107:AD122 AD200 AD211" xr:uid="{EC6568B3-6198-4A57-A25F-BFA330A744CF}">
      <formula1>"Reducir, Evitar, Compartir"</formula1>
    </dataValidation>
    <dataValidation type="list" allowBlank="1" showInputMessage="1" showErrorMessage="1" sqref="AD124 AD128 AD133 AD137 AD141 AD145 AD149 AD154 AD160 AD163 AD170 AD173 AD179 AD185" xr:uid="{F3B79722-CE6D-4C7B-B87F-194C434A175D}">
      <formula1>"Evitar, Reducir, Compartir"</formula1>
    </dataValidation>
    <dataValidation type="list" allowBlank="1" showInputMessage="1" showErrorMessage="1" sqref="Z149:Z150 J124 J173:J176 J185 J137 J154 J133 J128:J129 J160 J141:J142 J163:J164 J179:J180 J145:J146 J170 J149:J150 Z124 Z173:Z176 Z185 Z137 Z154 Z133 Z128:Z129 Z160 Z141:Z142 Z163:Z164 Z179:Z180 Z145:Z146 Z170 J9 Z9 J13:J14 Z13:Z14 J18 Z18 Z38 J29 J32 J34:J35 J38 J25 Z41 Z29 Z32 Z34:Z35 J41 Z25 J69 Z44 Z69 J73 Z73 J79 Z79 J64 J58:J60 Z58:Z60 J62 Z64 Z62 J211 J22:J23 Z22:Z23 J44 Z52 J114 Z187 J52 J122 J86:J109 J118:J120 J111:J112 Z86:Z109 Z122 Z114 Z118:Z120 Z111:Z112 J187 J196:J198 J194 J189 J192 Z196:Z198 Z194 Z189 Z192 J200 Z211 Z200" xr:uid="{08F9FF27-0591-4CFE-B535-6061010E0E07}">
      <formula1>"Moderado, Mayor, Catastrófico"</formula1>
    </dataValidation>
    <dataValidation type="list" allowBlank="1" showInputMessage="1" showErrorMessage="1" sqref="X149:X150 H124 H173:H176 H185 H154 H137 H133 H128:H129 H160 H141:H142 H170 H163:H164 H179:H180 H145:H146 H149:H150 X124 X173:X176 X185 X154 X137 X133 X128:X129 X160 X141:X142 X170 X163:X164 X179:X180 X145:X146 H9 X9 H13:H14 X13:X14 H18 X18 X38 H29 H32 H34:H35 H38 H25 X41 X29 X32 X34:X35 H41 X25 H69 X44 X69 X73 H73 H79 X79 H86 X58:X60 H58:H60 H64 H62 X64 X94 X97 H91 H94 H97 H100 H114 X187 H104 H122 X62 X100 X104 H211 H22:H23 X22:X23 H44 X52 H52 X86 X91 H118:H120 H111:H112 H107:H109 X122 X114 X118:X120 X111:X112 X107:X109 H187 H196:H198 H194 H189 H192 X196:X198 X194 X189 X192 H200 X211 X200" xr:uid="{B41EC2F1-7318-4226-B227-F1734591F3E0}">
      <formula1>"Rara Vez, Improbable, Posible, Probable, Casi Seguro"</formula1>
    </dataValidation>
  </dataValidations>
  <pageMargins left="0.7" right="0.7" top="0.75" bottom="0.75" header="0.3" footer="0.3"/>
  <drawing r:id="rId1"/>
  <extLst>
    <ext xmlns:x14="http://schemas.microsoft.com/office/spreadsheetml/2009/9/main" uri="{78C0D931-6437-407d-A8EE-F0AAD7539E65}">
      <x14:conditionalFormattings>
        <x14:conditionalFormatting xmlns:xm="http://schemas.microsoft.com/office/excel/2006/main">
          <x14:cfRule type="iconSet" priority="548" id="{2259F316-D4EF-466F-8492-18BEB6852801}">
            <x14:iconSet custom="1">
              <x14:cfvo type="percent">
                <xm:f>0</xm:f>
              </x14:cfvo>
              <x14:cfvo type="num">
                <xm:f>86</xm:f>
              </x14:cfvo>
              <x14:cfvo type="num">
                <xm:f>96</xm:f>
              </x14:cfvo>
              <x14:cfIcon iconSet="3Symbols2" iconId="0"/>
              <x14:cfIcon iconSet="3Signs" iconId="1"/>
              <x14:cfIcon iconSet="3Symbols2" iconId="2"/>
            </x14:iconSet>
          </x14:cfRule>
          <xm:sqref>U9:U11</xm:sqref>
        </x14:conditionalFormatting>
        <x14:conditionalFormatting xmlns:xm="http://schemas.microsoft.com/office/excel/2006/main">
          <x14:cfRule type="iconSet" priority="542" id="{B1B5BC05-455F-4F83-8E89-B31FE3062F9C}">
            <x14:iconSet custom="1">
              <x14:cfvo type="percent">
                <xm:f>0</xm:f>
              </x14:cfvo>
              <x14:cfvo type="num">
                <xm:f>86</xm:f>
              </x14:cfvo>
              <x14:cfvo type="num">
                <xm:f>96</xm:f>
              </x14:cfvo>
              <x14:cfIcon iconSet="3Symbols2" iconId="0"/>
              <x14:cfIcon iconSet="3Signs" iconId="1"/>
              <x14:cfIcon iconSet="3Symbols2" iconId="2"/>
            </x14:iconSet>
          </x14:cfRule>
          <xm:sqref>S9:S11</xm:sqref>
        </x14:conditionalFormatting>
        <x14:conditionalFormatting xmlns:xm="http://schemas.microsoft.com/office/excel/2006/main">
          <x14:cfRule type="iconSet" priority="536" id="{1DB24B33-EE0B-4946-BE01-2872AA4D401A}">
            <x14:iconSet custom="1">
              <x14:cfvo type="percent">
                <xm:f>0</xm:f>
              </x14:cfvo>
              <x14:cfvo type="num">
                <xm:f>86</xm:f>
              </x14:cfvo>
              <x14:cfvo type="num">
                <xm:f>96</xm:f>
              </x14:cfvo>
              <x14:cfIcon iconSet="3Symbols2" iconId="0"/>
              <x14:cfIcon iconSet="3Signs" iconId="1"/>
              <x14:cfIcon iconSet="3Symbols2" iconId="2"/>
            </x14:iconSet>
          </x14:cfRule>
          <xm:sqref>S12</xm:sqref>
        </x14:conditionalFormatting>
        <x14:conditionalFormatting xmlns:xm="http://schemas.microsoft.com/office/excel/2006/main">
          <x14:cfRule type="iconSet" priority="530" id="{0D0F851F-1092-46DA-BAD3-25FB416C324D}">
            <x14:iconSet custom="1">
              <x14:cfvo type="percent">
                <xm:f>0</xm:f>
              </x14:cfvo>
              <x14:cfvo type="num">
                <xm:f>86</xm:f>
              </x14:cfvo>
              <x14:cfvo type="num">
                <xm:f>96</xm:f>
              </x14:cfvo>
              <x14:cfIcon iconSet="3Symbols2" iconId="0"/>
              <x14:cfIcon iconSet="3Signs" iconId="1"/>
              <x14:cfIcon iconSet="3Symbols2" iconId="2"/>
            </x14:iconSet>
          </x14:cfRule>
          <xm:sqref>S13</xm:sqref>
        </x14:conditionalFormatting>
        <x14:conditionalFormatting xmlns:xm="http://schemas.microsoft.com/office/excel/2006/main">
          <x14:cfRule type="iconSet" priority="380" id="{93270203-8AFD-4EE0-9315-80DA3A55CB3B}">
            <x14:iconSet custom="1">
              <x14:cfvo type="percent">
                <xm:f>0</xm:f>
              </x14:cfvo>
              <x14:cfvo type="num">
                <xm:f>49</xm:f>
              </x14:cfvo>
              <x14:cfvo type="num" gte="0">
                <xm:f>50</xm:f>
              </x14:cfvo>
              <x14:cfIcon iconSet="3Symbols2" iconId="0"/>
              <x14:cfIcon iconSet="3Signs" iconId="1"/>
              <x14:cfIcon iconSet="3Symbols2" iconId="2"/>
            </x14:iconSet>
          </x14:cfRule>
          <xm:sqref>T124:T186</xm:sqref>
        </x14:conditionalFormatting>
        <x14:conditionalFormatting xmlns:xm="http://schemas.microsoft.com/office/excel/2006/main">
          <x14:cfRule type="iconSet" priority="375" id="{74791B5D-3FE8-4C93-BFA7-4543C7024C47}">
            <x14:iconSet custom="1">
              <x14:cfvo type="percent">
                <xm:f>0</xm:f>
              </x14:cfvo>
              <x14:cfvo type="num">
                <xm:f>86</xm:f>
              </x14:cfvo>
              <x14:cfvo type="num">
                <xm:f>96</xm:f>
              </x14:cfvo>
              <x14:cfIcon iconSet="3Symbols2" iconId="0"/>
              <x14:cfIcon iconSet="3Signs" iconId="1"/>
              <x14:cfIcon iconSet="3Symbols2" iconId="2"/>
            </x14:iconSet>
          </x14:cfRule>
          <xm:sqref>U128 U133 U137 U141 U145 U149 U154 U160 U163 U170 U173 U179 U185</xm:sqref>
        </x14:conditionalFormatting>
        <x14:conditionalFormatting xmlns:xm="http://schemas.microsoft.com/office/excel/2006/main">
          <x14:cfRule type="iconSet" priority="369" id="{3CE9FC47-26F5-42D7-84A2-661EB4C847A1}">
            <x14:iconSet custom="1">
              <x14:cfvo type="percent">
                <xm:f>0</xm:f>
              </x14:cfvo>
              <x14:cfvo type="num">
                <xm:f>86</xm:f>
              </x14:cfvo>
              <x14:cfvo type="num">
                <xm:f>96</xm:f>
              </x14:cfvo>
              <x14:cfIcon iconSet="3Symbols2" iconId="0"/>
              <x14:cfIcon iconSet="3Signs" iconId="1"/>
              <x14:cfIcon iconSet="3Symbols2" iconId="2"/>
            </x14:iconSet>
          </x14:cfRule>
          <xm:sqref>U124</xm:sqref>
        </x14:conditionalFormatting>
        <x14:conditionalFormatting xmlns:xm="http://schemas.microsoft.com/office/excel/2006/main">
          <x14:cfRule type="iconSet" priority="363" id="{BE0ADC6F-3192-4EE4-B071-E0E25127C49E}">
            <x14:iconSet custom="1">
              <x14:cfvo type="percent">
                <xm:f>0</xm:f>
              </x14:cfvo>
              <x14:cfvo type="num">
                <xm:f>86</xm:f>
              </x14:cfvo>
              <x14:cfvo type="num">
                <xm:f>96</xm:f>
              </x14:cfvo>
              <x14:cfIcon iconSet="3Symbols2" iconId="0"/>
              <x14:cfIcon iconSet="3Signs" iconId="1"/>
              <x14:cfIcon iconSet="3Symbols2" iconId="2"/>
            </x14:iconSet>
          </x14:cfRule>
          <xm:sqref>S124</xm:sqref>
        </x14:conditionalFormatting>
        <x14:conditionalFormatting xmlns:xm="http://schemas.microsoft.com/office/excel/2006/main">
          <x14:cfRule type="iconSet" priority="357" id="{2BC74695-27DD-4952-91AE-80B8B33792A1}">
            <x14:iconSet custom="1">
              <x14:cfvo type="percent">
                <xm:f>0</xm:f>
              </x14:cfvo>
              <x14:cfvo type="num">
                <xm:f>86</xm:f>
              </x14:cfvo>
              <x14:cfvo type="num">
                <xm:f>96</xm:f>
              </x14:cfvo>
              <x14:cfIcon iconSet="3Symbols2" iconId="0"/>
              <x14:cfIcon iconSet="3Signs" iconId="1"/>
              <x14:cfIcon iconSet="3Symbols2" iconId="2"/>
            </x14:iconSet>
          </x14:cfRule>
          <xm:sqref>S125</xm:sqref>
        </x14:conditionalFormatting>
        <x14:conditionalFormatting xmlns:xm="http://schemas.microsoft.com/office/excel/2006/main">
          <x14:cfRule type="iconSet" priority="351" id="{181D95A3-BC90-4766-8A84-05852D69215A}">
            <x14:iconSet custom="1">
              <x14:cfvo type="percent">
                <xm:f>0</xm:f>
              </x14:cfvo>
              <x14:cfvo type="num">
                <xm:f>86</xm:f>
              </x14:cfvo>
              <x14:cfvo type="num">
                <xm:f>96</xm:f>
              </x14:cfvo>
              <x14:cfIcon iconSet="3Symbols2" iconId="0"/>
              <x14:cfIcon iconSet="3Signs" iconId="1"/>
              <x14:cfIcon iconSet="3Symbols2" iconId="2"/>
            </x14:iconSet>
          </x14:cfRule>
          <xm:sqref>S126</xm:sqref>
        </x14:conditionalFormatting>
        <x14:conditionalFormatting xmlns:xm="http://schemas.microsoft.com/office/excel/2006/main">
          <x14:cfRule type="iconSet" priority="345" id="{2F621E2B-FBAC-4922-8B6E-BF6B02D66DDC}">
            <x14:iconSet custom="1">
              <x14:cfvo type="percent">
                <xm:f>0</xm:f>
              </x14:cfvo>
              <x14:cfvo type="num">
                <xm:f>86</xm:f>
              </x14:cfvo>
              <x14:cfvo type="num">
                <xm:f>96</xm:f>
              </x14:cfvo>
              <x14:cfIcon iconSet="3Symbols2" iconId="0"/>
              <x14:cfIcon iconSet="3Signs" iconId="1"/>
              <x14:cfIcon iconSet="3Symbols2" iconId="2"/>
            </x14:iconSet>
          </x14:cfRule>
          <xm:sqref>S127</xm:sqref>
        </x14:conditionalFormatting>
        <x14:conditionalFormatting xmlns:xm="http://schemas.microsoft.com/office/excel/2006/main">
          <x14:cfRule type="iconSet" priority="339" id="{966064E2-7657-490D-B24E-1D92D4AB378E}">
            <x14:iconSet custom="1">
              <x14:cfvo type="percent">
                <xm:f>0</xm:f>
              </x14:cfvo>
              <x14:cfvo type="num">
                <xm:f>86</xm:f>
              </x14:cfvo>
              <x14:cfvo type="num">
                <xm:f>96</xm:f>
              </x14:cfvo>
              <x14:cfIcon iconSet="3Symbols2" iconId="0"/>
              <x14:cfIcon iconSet="3Signs" iconId="1"/>
              <x14:cfIcon iconSet="3Symbols2" iconId="2"/>
            </x14:iconSet>
          </x14:cfRule>
          <xm:sqref>S128</xm:sqref>
        </x14:conditionalFormatting>
        <x14:conditionalFormatting xmlns:xm="http://schemas.microsoft.com/office/excel/2006/main">
          <x14:cfRule type="iconSet" priority="333" id="{AC932D8D-9242-49AF-9237-9E1E8968275E}">
            <x14:iconSet custom="1">
              <x14:cfvo type="percent">
                <xm:f>0</xm:f>
              </x14:cfvo>
              <x14:cfvo type="num">
                <xm:f>86</xm:f>
              </x14:cfvo>
              <x14:cfvo type="num">
                <xm:f>96</xm:f>
              </x14:cfvo>
              <x14:cfIcon iconSet="3Symbols2" iconId="0"/>
              <x14:cfIcon iconSet="3Signs" iconId="1"/>
              <x14:cfIcon iconSet="3Symbols2" iconId="2"/>
            </x14:iconSet>
          </x14:cfRule>
          <xm:sqref>S129</xm:sqref>
        </x14:conditionalFormatting>
        <x14:conditionalFormatting xmlns:xm="http://schemas.microsoft.com/office/excel/2006/main">
          <x14:cfRule type="iconSet" priority="327" id="{C37CA25D-FEAD-4FEB-89D9-C1F744895762}">
            <x14:iconSet custom="1">
              <x14:cfvo type="percent">
                <xm:f>0</xm:f>
              </x14:cfvo>
              <x14:cfvo type="num">
                <xm:f>86</xm:f>
              </x14:cfvo>
              <x14:cfvo type="num">
                <xm:f>96</xm:f>
              </x14:cfvo>
              <x14:cfIcon iconSet="3Symbols2" iconId="0"/>
              <x14:cfIcon iconSet="3Signs" iconId="1"/>
              <x14:cfIcon iconSet="3Symbols2" iconId="2"/>
            </x14:iconSet>
          </x14:cfRule>
          <xm:sqref>S131:S186</xm:sqref>
        </x14:conditionalFormatting>
        <x14:conditionalFormatting xmlns:xm="http://schemas.microsoft.com/office/excel/2006/main">
          <x14:cfRule type="iconSet" priority="321" id="{0C6EDD3B-B51F-49E9-92AA-0843BE158722}">
            <x14:iconSet custom="1">
              <x14:cfvo type="percent">
                <xm:f>0</xm:f>
              </x14:cfvo>
              <x14:cfvo type="num">
                <xm:f>86</xm:f>
              </x14:cfvo>
              <x14:cfvo type="num">
                <xm:f>96</xm:f>
              </x14:cfvo>
              <x14:cfIcon iconSet="3Symbols2" iconId="0"/>
              <x14:cfIcon iconSet="3Signs" iconId="1"/>
              <x14:cfIcon iconSet="3Symbols2" iconId="2"/>
            </x14:iconSet>
          </x14:cfRule>
          <xm:sqref>S130</xm:sqref>
        </x14:conditionalFormatting>
        <x14:conditionalFormatting xmlns:xm="http://schemas.microsoft.com/office/excel/2006/main">
          <x14:cfRule type="iconSet" priority="465" id="{2E6745E5-911B-437F-AE5F-7CE6CF355A93}">
            <x14:iconSet custom="1">
              <x14:cfvo type="percent">
                <xm:f>0</xm:f>
              </x14:cfvo>
              <x14:cfvo type="num">
                <xm:f>50</xm:f>
              </x14:cfvo>
              <x14:cfvo type="num">
                <xm:f>100</xm:f>
              </x14:cfvo>
              <x14:cfIcon iconSet="3Symbols2" iconId="0"/>
              <x14:cfIcon iconSet="3Triangles" iconId="1"/>
              <x14:cfIcon iconSet="3Symbols2" iconId="2"/>
            </x14:iconSet>
          </x14:cfRule>
          <xm:sqref>V124:V186</xm:sqref>
        </x14:conditionalFormatting>
        <x14:conditionalFormatting xmlns:xm="http://schemas.microsoft.com/office/excel/2006/main">
          <x14:cfRule type="iconSet" priority="559" id="{28E4C69B-31D7-4934-B447-799D97594D97}">
            <x14:iconSet custom="1">
              <x14:cfvo type="percent">
                <xm:f>0</xm:f>
              </x14:cfvo>
              <x14:cfvo type="num">
                <xm:f>86</xm:f>
              </x14:cfvo>
              <x14:cfvo type="num">
                <xm:f>96</xm:f>
              </x14:cfvo>
              <x14:cfIcon iconSet="3Symbols2" iconId="0"/>
              <x14:cfIcon iconSet="3Signs" iconId="1"/>
              <x14:cfIcon iconSet="3Symbols2" iconId="2"/>
            </x14:iconSet>
          </x14:cfRule>
          <xm:sqref>U39 U26 U15 U19 U30 U35 U43 U50 U53 U59:U60</xm:sqref>
        </x14:conditionalFormatting>
        <x14:conditionalFormatting xmlns:xm="http://schemas.microsoft.com/office/excel/2006/main">
          <x14:cfRule type="iconSet" priority="561" id="{4A826259-2D0D-4D6C-AEEA-B054D8578B2A}">
            <x14:iconSet custom="1">
              <x14:cfvo type="percent">
                <xm:f>0</xm:f>
              </x14:cfvo>
              <x14:cfvo type="num">
                <xm:f>49</xm:f>
              </x14:cfvo>
              <x14:cfvo type="num" gte="0">
                <xm:f>50</xm:f>
              </x14:cfvo>
              <x14:cfIcon iconSet="3Symbols2" iconId="0"/>
              <x14:cfIcon iconSet="3Signs" iconId="1"/>
              <x14:cfIcon iconSet="3Symbols2" iconId="2"/>
            </x14:iconSet>
          </x14:cfRule>
          <xm:sqref>T9:T61</xm:sqref>
        </x14:conditionalFormatting>
        <x14:conditionalFormatting xmlns:xm="http://schemas.microsoft.com/office/excel/2006/main">
          <x14:cfRule type="iconSet" priority="562" id="{A44A8C88-72B1-4B5F-BBA3-1365EDBEA485}">
            <x14:iconSet custom="1">
              <x14:cfvo type="percent">
                <xm:f>0</xm:f>
              </x14:cfvo>
              <x14:cfvo type="num">
                <xm:f>86</xm:f>
              </x14:cfvo>
              <x14:cfvo type="num">
                <xm:f>96</xm:f>
              </x14:cfvo>
              <x14:cfIcon iconSet="3Symbols2" iconId="0"/>
              <x14:cfIcon iconSet="3Signs" iconId="1"/>
              <x14:cfIcon iconSet="3Symbols2" iconId="2"/>
            </x14:iconSet>
          </x14:cfRule>
          <xm:sqref>S14:S61</xm:sqref>
        </x14:conditionalFormatting>
        <x14:conditionalFormatting xmlns:xm="http://schemas.microsoft.com/office/excel/2006/main">
          <x14:cfRule type="iconSet" priority="563" id="{EE7FA8EE-BD68-471F-AD44-EAD2E414F5EF}">
            <x14:iconSet custom="1">
              <x14:cfvo type="percent">
                <xm:f>0</xm:f>
              </x14:cfvo>
              <x14:cfvo type="num">
                <xm:f>50</xm:f>
              </x14:cfvo>
              <x14:cfvo type="num">
                <xm:f>100</xm:f>
              </x14:cfvo>
              <x14:cfIcon iconSet="3Symbols2" iconId="0"/>
              <x14:cfIcon iconSet="3Triangles" iconId="1"/>
              <x14:cfIcon iconSet="3Symbols2" iconId="2"/>
            </x14:iconSet>
          </x14:cfRule>
          <xm:sqref>V9:V61</xm:sqref>
        </x14:conditionalFormatting>
      </x14:conditionalFormatting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F9820F0C07E96D41A348634D7CC2BC08" ma:contentTypeVersion="3" ma:contentTypeDescription="Crear nuevo documento." ma:contentTypeScope="" ma:versionID="1aef3adba1bf7b782ca79a5051847c9f">
  <xsd:schema xmlns:xsd="http://www.w3.org/2001/XMLSchema" xmlns:xs="http://www.w3.org/2001/XMLSchema" xmlns:p="http://schemas.microsoft.com/office/2006/metadata/properties" xmlns:ns2="42ce5d16-5a34-4ee1-81d1-f203543d20af" xmlns:ns3="7dd7eebf-8976-4870-b6a7-b65d880828c1" targetNamespace="http://schemas.microsoft.com/office/2006/metadata/properties" ma:root="true" ma:fieldsID="b1d6c2979e031352186677bc2d35f99f" ns2:_="" ns3:_="">
    <xsd:import namespace="42ce5d16-5a34-4ee1-81d1-f203543d20af"/>
    <xsd:import namespace="7dd7eebf-8976-4870-b6a7-b65d880828c1"/>
    <xsd:element name="properties">
      <xsd:complexType>
        <xsd:sequence>
          <xsd:element name="documentManagement">
            <xsd:complexType>
              <xsd:all>
                <xsd:element ref="ns2:Formato"/>
                <xsd:element ref="ns2:Orden"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2ce5d16-5a34-4ee1-81d1-f203543d20af" elementFormDefault="qualified">
    <xsd:import namespace="http://schemas.microsoft.com/office/2006/documentManagement/types"/>
    <xsd:import namespace="http://schemas.microsoft.com/office/infopath/2007/PartnerControls"/>
    <xsd:element name="Formato" ma:index="8" ma:displayName="Formato" ma:internalName="Formato">
      <xsd:simpleType>
        <xsd:restriction base="dms:Text">
          <xsd:maxLength value="255"/>
        </xsd:restriction>
      </xsd:simpleType>
    </xsd:element>
    <xsd:element name="Orden" ma:index="9" nillable="true" ma:displayName="Orden" ma:internalName="Orden">
      <xsd:simpleType>
        <xsd:restriction base="dms:Number"/>
      </xsd:simpleType>
    </xsd:element>
  </xsd:schema>
  <xsd:schema xmlns:xsd="http://www.w3.org/2001/XMLSchema" xmlns:xs="http://www.w3.org/2001/XMLSchema" xmlns:dms="http://schemas.microsoft.com/office/2006/documentManagement/types" xmlns:pc="http://schemas.microsoft.com/office/infopath/2007/PartnerControls" targetNamespace="7dd7eebf-8976-4870-b6a7-b65d880828c1"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Orden xmlns="42ce5d16-5a34-4ee1-81d1-f203543d20af">33</Orden>
    <Formato xmlns="42ce5d16-5a34-4ee1-81d1-f203543d20af">Excel (publicado el 4 de julio de 2023)</Formato>
  </documentManagement>
</p:properties>
</file>

<file path=customXml/itemProps1.xml><?xml version="1.0" encoding="utf-8"?>
<ds:datastoreItem xmlns:ds="http://schemas.openxmlformats.org/officeDocument/2006/customXml" ds:itemID="{D3F798A1-9E6D-4306-9E6E-624571509C2B}">
  <ds:schemaRefs>
    <ds:schemaRef ds:uri="http://schemas.microsoft.com/sharepoint/v3/contenttype/forms"/>
  </ds:schemaRefs>
</ds:datastoreItem>
</file>

<file path=customXml/itemProps2.xml><?xml version="1.0" encoding="utf-8"?>
<ds:datastoreItem xmlns:ds="http://schemas.openxmlformats.org/officeDocument/2006/customXml" ds:itemID="{9C88C0CC-250B-40D7-8DB7-D58918A82BDF}"/>
</file>

<file path=customXml/itemProps3.xml><?xml version="1.0" encoding="utf-8"?>
<ds:datastoreItem xmlns:ds="http://schemas.openxmlformats.org/officeDocument/2006/customXml" ds:itemID="{5483533E-EF32-46F6-8CAA-4CF34F77403B}">
  <ds:schemaRefs>
    <ds:schemaRef ds:uri="http://schemas.microsoft.com/office/2006/metadata/properties"/>
    <ds:schemaRef ds:uri="http://schemas.microsoft.com/office/infopath/2007/PartnerControls"/>
    <ds:schemaRef ds:uri="42ce5d16-5a34-4ee1-81d1-f203543d20af"/>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MRC V13</vt:lpstr>
      <vt:lpstr>MRC V14</vt:lpstr>
      <vt:lpstr>Hoja1</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Matriz de Riesgos de Corrupción</dc:title>
  <dc:creator>rangarita</dc:creator>
  <cp:lastModifiedBy>Helga Viviana Valencia Gomez</cp:lastModifiedBy>
  <cp:lastPrinted>2016-06-17T14:54:41Z</cp:lastPrinted>
  <dcterms:created xsi:type="dcterms:W3CDTF">2013-09-13T19:45:55Z</dcterms:created>
  <dcterms:modified xsi:type="dcterms:W3CDTF">2022-03-24T15:45:20Z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0x010100F9820F0C07E96D41A348634D7CC2BC08</vt:lpwstr>
  </property>
</Properties>
</file>